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ina cruz\oficios\trabajo en casa 2023\Febrero 2023\metodología edl gestión gerencia\"/>
    </mc:Choice>
  </mc:AlternateContent>
  <bookViews>
    <workbookView xWindow="0" yWindow="0" windowWidth="17256" windowHeight="5772" activeTab="5"/>
  </bookViews>
  <sheets>
    <sheet name="Descripción1" sheetId="1" r:id="rId1"/>
    <sheet name="Descripción" sheetId="9" r:id="rId2"/>
    <sheet name="Instructivo F1" sheetId="10" r:id="rId3"/>
    <sheet name="F1" sheetId="3" r:id="rId4"/>
    <sheet name="Instructivo F2" sheetId="11" r:id="rId5"/>
    <sheet name="F2" sheetId="4" r:id="rId6"/>
    <sheet name="F3" sheetId="6" r:id="rId7"/>
  </sheets>
  <definedNames>
    <definedName name="_xlnm.Print_Area" localSheetId="3">'F1'!$A$1:$R$58</definedName>
    <definedName name="_xlnm.Print_Area" localSheetId="6">'F3'!$A$2:$I$33</definedName>
    <definedName name="_xlnm.Print_Area" localSheetId="2">'Instructivo F1'!$A$1:$J$25</definedName>
    <definedName name="_xlnm.Print_Area" localSheetId="4">'Instructivo F2'!$A$1:$J$24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3" l="1"/>
  <c r="O11" i="3" l="1"/>
  <c r="P11" i="3" s="1"/>
  <c r="O16" i="3"/>
  <c r="P16" i="3" s="1"/>
  <c r="O21" i="3"/>
  <c r="P21" i="3" s="1"/>
  <c r="O26" i="3"/>
  <c r="P26" i="3" s="1"/>
  <c r="O31" i="3"/>
  <c r="P31" i="3" s="1"/>
  <c r="H36" i="3"/>
  <c r="O39" i="3"/>
  <c r="P39" i="3" s="1"/>
  <c r="P44" i="3" s="1"/>
  <c r="O47" i="3"/>
  <c r="P47" i="3" s="1"/>
  <c r="P52" i="3" s="1"/>
  <c r="H52" i="3"/>
  <c r="P36" i="3" l="1"/>
  <c r="E15" i="6"/>
  <c r="F15" i="6" s="1"/>
  <c r="E26" i="4"/>
  <c r="E67" i="4"/>
  <c r="G67" i="4"/>
  <c r="E33" i="4"/>
  <c r="E54" i="4"/>
  <c r="E60" i="4"/>
  <c r="G26" i="4"/>
  <c r="H26" i="4"/>
  <c r="J75" i="4"/>
  <c r="J76" i="4"/>
  <c r="J74" i="4"/>
  <c r="F26" i="4"/>
  <c r="H33" i="4"/>
  <c r="G33" i="4"/>
  <c r="F33" i="4"/>
  <c r="H40" i="4"/>
  <c r="G40" i="4"/>
  <c r="F40" i="4"/>
  <c r="E40" i="4"/>
  <c r="H47" i="4"/>
  <c r="G47" i="4"/>
  <c r="F47" i="4"/>
  <c r="E47" i="4"/>
  <c r="H54" i="4"/>
  <c r="G54" i="4"/>
  <c r="F54" i="4"/>
  <c r="H60" i="4"/>
  <c r="G60" i="4"/>
  <c r="F60" i="4"/>
  <c r="H67" i="4"/>
  <c r="F67" i="4"/>
  <c r="B9" i="1"/>
  <c r="J55" i="4" l="1"/>
  <c r="J27" i="4"/>
  <c r="J61" i="4"/>
  <c r="J21" i="4"/>
  <c r="J69" i="4" s="1"/>
  <c r="E17" i="6" s="1"/>
  <c r="F17" i="6" s="1"/>
  <c r="J41" i="4"/>
  <c r="J48" i="4"/>
  <c r="J34" i="4"/>
  <c r="E25" i="6"/>
  <c r="F20" i="6"/>
</calcChain>
</file>

<file path=xl/comments1.xml><?xml version="1.0" encoding="utf-8"?>
<comments xmlns="http://schemas.openxmlformats.org/spreadsheetml/2006/main">
  <authors>
    <author>ana karina marin quiros marin quiros</author>
    <author>Leandry Luz Vargas Alvarez</author>
    <author>Ligia del Pilar Agudelo</author>
    <author>Cristian Camilo Angulo Escobar</author>
    <author>tc={6F34C1BD-9C0C-4F3D-8BE9-27F887D40553}</author>
    <author>tc={E9517478-CA4B-4069-862C-7B0CBD1529D4}</author>
    <author>tc={6293E74F-79C5-43DB-BC4E-45447DD3D54C}</author>
  </authors>
  <commentList>
    <comment ref="C9" authorId="0"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1"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1"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1" shapeId="0">
      <text>
        <r>
          <rPr>
            <sz val="12"/>
            <color indexed="81"/>
            <rFont val="Tahoma"/>
            <family val="2"/>
          </rPr>
          <t>Lapso de ejecución del compromiso concertado en el cual deberán adelantarse las acciones necesarias para su cumplimiento.</t>
        </r>
      </text>
    </comment>
    <comment ref="G9" authorId="0"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0"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1" shapeId="0">
      <text>
        <r>
          <rPr>
            <sz val="12"/>
            <color indexed="81"/>
            <rFont val="Tahoma"/>
            <family val="2"/>
          </rPr>
          <t>Porcentaje de cumplimiento de los compromisos gerenciales del año de acuerdo con el peso ponderado que se asignó al compromiso institucional.</t>
        </r>
      </text>
    </comment>
    <comment ref="Q9" authorId="1"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0"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0"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0"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1" shapeId="0">
      <text>
        <r>
          <rPr>
            <sz val="12"/>
            <color indexed="81"/>
            <rFont val="Tahoma"/>
            <family val="2"/>
          </rPr>
          <t>Breve descripción del producto o actividad indicada como evidencia.</t>
        </r>
      </text>
    </comment>
    <comment ref="R10" authorId="1" shapeId="0">
      <text>
        <r>
          <rPr>
            <sz val="12"/>
            <color indexed="81"/>
            <rFont val="Tahoma"/>
            <family val="2"/>
          </rPr>
          <t>Ubicación de la misma ya sea en medios físicos o electrónicos.</t>
        </r>
      </text>
    </comment>
    <comment ref="P36"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sumatoria no puede superar el 85%, que corresponde al peso del pilar 1 Productividad, compromisos gerenciales.</t>
        </r>
      </text>
    </comment>
    <comment ref="P44"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sumatoria no puede superar el 10%, en caso de no tener a cargo presupuesto se deja el 10%.</t>
        </r>
      </text>
    </comment>
    <comment ref="P52"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peso NO debe ser mayor a 5% que es eñ 100% de Proyectos Especiales (Innovación Pública)</t>
        </r>
      </text>
    </comment>
  </commentList>
</comments>
</file>

<file path=xl/comments2.xml><?xml version="1.0" encoding="utf-8"?>
<comments xmlns="http://schemas.openxmlformats.org/spreadsheetml/2006/main">
  <authors>
    <author>ana karina marin quiros marin quiros</author>
    <author>Ligia del Pilar Agudelo</author>
  </authors>
  <commentList>
    <comment ref="B8" authorId="0" shapeId="0">
      <text>
        <r>
          <rPr>
            <b/>
            <sz val="9"/>
            <color indexed="81"/>
            <rFont val="Tahoma"/>
            <family val="2"/>
          </rPr>
          <t>Se deben elegir 5 competencias para ser evaluadas</t>
        </r>
        <r>
          <rPr>
            <sz val="9"/>
            <color indexed="81"/>
            <rFont val="Tahoma"/>
            <family val="2"/>
          </rPr>
          <t xml:space="preserve">
</t>
        </r>
      </text>
    </comment>
    <comment ref="J69"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<sst xmlns="http://schemas.openxmlformats.org/spreadsheetml/2006/main" count="247" uniqueCount="207">
  <si>
    <t>Desarrollo de personas y equipos</t>
  </si>
  <si>
    <t>Gestión cultural</t>
  </si>
  <si>
    <t>Construcción de integridad</t>
  </si>
  <si>
    <t>Productividad</t>
  </si>
  <si>
    <t>Total</t>
  </si>
  <si>
    <t>Objetivos institucionales / compromisos gerenciales</t>
  </si>
  <si>
    <t>Peso ponderado</t>
  </si>
  <si>
    <t>Cumplimiento Ejecución Presupuestal</t>
  </si>
  <si>
    <t>Valoración de las competencias comunes y directivas</t>
  </si>
  <si>
    <t xml:space="preserve"> Concertación</t>
  </si>
  <si>
    <t>Evaluación</t>
  </si>
  <si>
    <t>Objetivos institucionales</t>
  </si>
  <si>
    <t>Compromisos gerenciales</t>
  </si>
  <si>
    <t xml:space="preserve"> Indicador</t>
  </si>
  <si>
    <t xml:space="preserve">Fecha inicio-fin dd/mm/aa </t>
  </si>
  <si>
    <t>Actividades</t>
  </si>
  <si>
    <t xml:space="preserve">Avance </t>
  </si>
  <si>
    <t xml:space="preserve">% Cumplimiento año </t>
  </si>
  <si>
    <t xml:space="preserve">Resultado </t>
  </si>
  <si>
    <t>Evidencias</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</si>
  <si>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</si>
  <si>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</si>
  <si>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</si>
  <si>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</si>
  <si>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</si>
  <si>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</si>
  <si>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</si>
  <si>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Total </t>
  </si>
  <si>
    <t xml:space="preserve">FECHA </t>
  </si>
  <si>
    <t>VIGENCIA</t>
  </si>
  <si>
    <t xml:space="preserve">Firma del Superior Jerárquico </t>
  </si>
  <si>
    <t xml:space="preserve">Firma del Gerente Público </t>
  </si>
  <si>
    <t>Proyectos Especiales (Innovación Pública) (5%)</t>
  </si>
  <si>
    <t>Conductas asociadas</t>
  </si>
  <si>
    <t>Socios de valor</t>
  </si>
  <si>
    <t>Superior</t>
  </si>
  <si>
    <t>Par</t>
  </si>
  <si>
    <t>Subalterno</t>
  </si>
  <si>
    <t>Compromiso con la organización</t>
  </si>
  <si>
    <t>Definición de la competencia</t>
  </si>
  <si>
    <t>Alinear el propio comportamiento a las necesidades, prioridades y metas organizacionales</t>
  </si>
  <si>
    <t>Promueve el cumplimiento de las metas de la organización y respeta sus normas.</t>
  </si>
  <si>
    <t>Antepone las necesidades de la organización a sus propias necesidades.</t>
  </si>
  <si>
    <t>Apoya a la organización en situaciones difíciles.</t>
  </si>
  <si>
    <t>Demuestra sentido de pertenencia en todas sus actuaciones.</t>
  </si>
  <si>
    <t>Toma la iniciativa de colaborar con sus compañeros y con otras áreas cuando se requiere, sin descuidar sus tareas.</t>
  </si>
  <si>
    <t>Visión estratégica</t>
  </si>
  <si>
    <t>Anticipar oportunidades y riesgos en el mediano y largo plazo para el área a cargo, la organización y su entorno, de modo tal que la estrategia directiva identifique la alternativa más adecuada frente a cada situación presente o eventual, comunicando al equipo la lógica de las decisiones directivas que contribuyan al beneficio de la entidad y del país</t>
  </si>
  <si>
    <t> Articula objetivos, recursos y metas de forma tal que los resultados generen valor</t>
  </si>
  <si>
    <t>Adopta alternativas si el contexto presenta obstrucciones a la ejecución de la planeación anual, involucrando al equipo, aliados y superiores para el logro de los objetivos</t>
  </si>
  <si>
    <t>Vincula a los actores con incidencia potencial en los resultados del área a su cargo, para articular acciones o anticipar negociaciones necesarias</t>
  </si>
  <si>
    <t>Monitorea periódicamente los resultados alcanzados e introduce cambios en la planeación para alcanzarlos</t>
  </si>
  <si>
    <t>Presenta nuevas estrategias ante aliados y superiores para contribuir al logro de los objetivos institucionales</t>
  </si>
  <si>
    <t>Comunica de manera asertiva, clara y contundente el objetivo o la meta, logrando la motivación y compromiso de los equipos de trabajo</t>
  </si>
  <si>
    <t>Planeación</t>
  </si>
  <si>
    <t>Determinar eficazmente las metas y prioridades institucionales, identificando las acciones, los responsables, los plazos y los recursos requeridos para alcanzarlas</t>
  </si>
  <si>
    <t>Prevé situaciones y escenarios futuros</t>
  </si>
  <si>
    <t>Establece los planes de acción necesarios para el desarrollo de los objetivos estratégicos, teniendo en cuenta actividades, responsables, plazos y recursos requeridos; promoviendo altos estándares de desempeño</t>
  </si>
  <si>
    <t>Hace seguimiento a la planeación institucional, con base en los indicadores y metas planeadas, verificando que se realicen los ajustes y retroalimentando el proceso</t>
  </si>
  <si>
    <t>Orienta la planeación institucional con una visión estratégica, que tiene en cuenta las necesidades y expectativas de los usuarios y ciudadanos</t>
  </si>
  <si>
    <t>Optimiza el uso de los recursos</t>
  </si>
  <si>
    <t>Concreta oportunidades que generan valor a corto, mediano y largo plazo</t>
  </si>
  <si>
    <t>Toma de decisiones</t>
  </si>
  <si>
    <t>Elegir entre dos o más alternativas para solucionar un problema o atender una situación, comprometiéndose con acciones concretas y consecuentes con la decisión</t>
  </si>
  <si>
    <t>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</si>
  <si>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</si>
  <si>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Decide en situaciones de alta complejidad e incertidumbre teniendo en consideración la consecución de logros y objetivos de la entidad</t>
  </si>
  <si>
    <t>Efectúa los cambios que considera necesarios para solucionar los problemas detectados o atender situaciones particulares y se hace responsable de la decisión tomada</t>
  </si>
  <si>
    <t>Detecta amenazas y oportunidades frente a posibles decisiones y elige de forma pertinente</t>
  </si>
  <si>
    <t>Asume los riesgos de las decisiones tomadas</t>
  </si>
  <si>
    <t>Gestión del desarrollo de las personas</t>
  </si>
  <si>
    <t>Forjar un clima laboral en el que los intereses de los equipos y de las personas se armonicen con los objetivos y resultados de la organización, generando oportunidades de aprendizaje y desarrollo, además de incentivos para reforzar el alto rendimiento</t>
  </si>
  <si>
    <t>Identifica las competencias de los miembros del equipo, las evalúa y las impulsa activamente para su desarrollo y aplicación a las tareas asignadas.</t>
  </si>
  <si>
    <t>Promueve la formación de equipos con interáreas positivas y genera espacios de aprendizaje colaborativo, poniendo en común experiencias, hallazgos y problemas.</t>
  </si>
  <si>
    <t>Organiza los entornos de trabajo para fomentar la polivalencia profesional de los miembros del equipo, facilitando la rotación de puestos y de tareas.</t>
  </si>
  <si>
    <t>Asume una función orientadora para promover y afianzar las mejores prácticas y desempeños.</t>
  </si>
  <si>
    <t>Empodera a los miembros del equipo dándoles autonomía y poder de decisión, preservando la equidad interna y generando compromiso en su equipo de trabajo.</t>
  </si>
  <si>
    <t>Se capacita permanentemente y actualiza sus competencias y estrategias directivas.</t>
  </si>
  <si>
    <t>Pensamiento sistémico</t>
  </si>
  <si>
    <t>Comprender y afrontar la realidad y sus conexiones para abordar el funcionamiento integral y articulado de la organización e incidir en los resultados esperados</t>
  </si>
  <si>
    <t>Integra varias áreas de conocimiento para interpretar las interacciones del entorno</t>
  </si>
  <si>
    <t>Comprende y gestiona las interrelaciones entre las causas y los efectos dentro de los diferentes procesos en los que participa</t>
  </si>
  <si>
    <t>Identifica la dinámica de los sistemas en los que se ve inmerso y sus conexiones para afrontar los retos del entorno</t>
  </si>
  <si>
    <t>Participa activamente en el equipo considerando su complejidad e interárea para impactar en los resultados esperados</t>
  </si>
  <si>
    <t>Influye positivamente al equipo desde una perspectiva sistémica, generando una dinámica propia que integre diversos enfoques para interpretar el entorno.</t>
  </si>
  <si>
    <t>Liderazgo efectivo</t>
  </si>
  <si>
    <t>Gerenciar equipos, optimizando la aplicación del talento disponible y creando un entorno positivo y de compromiso para el logro de los resultados</t>
  </si>
  <si>
    <t>Traduce la visión y logra que cada miembro del equipo se comprometa y aporte, en un entorno participativo y de toma de decisiones.</t>
  </si>
  <si>
    <t>Forma equipos y les delega responsabilidades y tareas en función de las competencias, el potencial y los intereses de los miembros del equipo.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</si>
  <si>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</si>
  <si>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incidiendo positivamente en la calidad de vida laboral.</t>
  </si>
  <si>
    <t>Propicia, favorece y acompaña las condiciones para generar y mantener un clima laboral positivo en un entorno de inclusión.</t>
  </si>
  <si>
    <t>Fomenta la comunicación clara y concreta en un entorno de respeto.</t>
  </si>
  <si>
    <t xml:space="preserve">Valoracion anterior </t>
  </si>
  <si>
    <t>Valoracion actual</t>
  </si>
  <si>
    <t xml:space="preserve">Comentarios para la retroalimentación </t>
  </si>
  <si>
    <t>Total Puntaje Evaluador</t>
  </si>
  <si>
    <t>Firma Superior Jerárquico</t>
  </si>
  <si>
    <t xml:space="preserve">Nombre del Gerente Público: </t>
  </si>
  <si>
    <t>Área en la que se desempeña:</t>
  </si>
  <si>
    <t>Fecha:</t>
  </si>
  <si>
    <t>PONDERADO</t>
  </si>
  <si>
    <t xml:space="preserve">PONDERADO </t>
  </si>
  <si>
    <t xml:space="preserve">NOTA FINAL </t>
  </si>
  <si>
    <t>CUMPLIMIENTO FINAL</t>
  </si>
  <si>
    <t>FECHA:</t>
  </si>
  <si>
    <t>VIGENCIA:</t>
  </si>
  <si>
    <t>Formato 3. Consolidado de evaluación del Acuerdo de Gestión</t>
  </si>
  <si>
    <t xml:space="preserve">Valoracion  final </t>
  </si>
  <si>
    <t>En relación con las competencias, el Gerente aporta en la transformación cultural de la entidad a través de su gestión, el desarrollo del equipo de trabajo y la construcción de la integridad.</t>
  </si>
  <si>
    <t>Instructivo de diligenciamiento</t>
  </si>
  <si>
    <t>FORMATO 1</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</si>
  <si>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</si>
  <si>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</si>
  <si>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</si>
  <si>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</si>
  <si>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Indicador</t>
  </si>
  <si>
    <t>Es la representación cuantitativa en número o porcentaje que debe ser verificable objetivamente y mediante el cual se determina el cumplimiento de los compromisos gerenciales.</t>
  </si>
  <si>
    <t>Fecha inicio – fin</t>
  </si>
  <si>
    <t>Corresponde al lapso de ejecución del compromiso concertado en el cual deberán adelantarse las acciones necesarias para el cumplimiento del mismo.</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</si>
  <si>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</si>
  <si>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</si>
  <si>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</si>
  <si>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</si>
  <si>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</si>
  <si>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</si>
  <si>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</si>
  <si>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</si>
  <si>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</si>
  <si>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</si>
  <si>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</si>
  <si>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</si>
  <si>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</si>
  <si>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</si>
  <si>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</si>
  <si>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FORMATO 2</t>
  </si>
  <si>
    <r>
      <t xml:space="preserve">Para llevar a cabo el ejercicio de valoración de las competencias se dispone del Formato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</si>
  <si>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Criterio de valoración</t>
  </si>
  <si>
    <t>Puntaje</t>
  </si>
  <si>
    <t xml:space="preserve">Es consistente en su comportamiento, da ejemplo e influye en otros,  es un referente en su organización  y trasciende su entorno de gestión. </t>
  </si>
  <si>
    <t>Es consistente en su comportamiento y se destaca entre sus pares y en los entonos donde se desenvuelve.  Puede afianzar.</t>
  </si>
  <si>
    <t>Su comportamiento se evidencia de manera regular en los entornos en los que se desenvuelve. Puede mejorar.</t>
  </si>
  <si>
    <t xml:space="preserve">No es consistente en su comportamiento, requiere de acompañamiento. Puede mejorar.   </t>
  </si>
  <si>
    <t>Su comportamiento no se manifiesta, requiere de retroalimentación directa y acompañamiento. Puede mejorar.</t>
  </si>
  <si>
    <t>Esta valoración contempla la percepción que el superior jerárquico, el par y los subalternos tienen sobre las competencias comunes y directivas del Gerente Público.</t>
  </si>
  <si>
    <t>Competencias y conductas asociadas</t>
  </si>
  <si>
    <t>Son las establecidas en Decreto 1083 de 2015.</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</si>
  <si>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</si>
  <si>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</si>
  <si>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</si>
  <si>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(Socios de valor 10%; superior jerárquico, 40%; par, 25%; subordinados, 25%;, a quienes se le dará la opción de dar o no a conocer su identidad.)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</si>
  <si>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</si>
  <si>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</si>
  <si>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</si>
  <si>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los pares, socios de valor y equipo de trabajo, con el fin de identificar la oferta de capacitación para el cierre de brechas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</si>
  <si>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</si>
  <si>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</si>
  <si>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</si>
  <si>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</si>
  <si>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De acuerdo con las respuestas relacionadas con el desarrollo de personas, ¿Considera usted que el Gerente, aporta en el desarrollo del equipo de trabajo a su cargo?</t>
  </si>
  <si>
    <t>Con base en las respuestas de la valoración de competencias y la vivencia de los valores de integridad del servicio público, ¿Considera usted que el Gerente cosntruye integridad en coherencia en el pensar, decir y hacer en la gestión y en su comportamiento?</t>
  </si>
  <si>
    <t>Nota: Con este formato 2 se están evaluando los Pilares 2, 3 y 4.</t>
  </si>
  <si>
    <t xml:space="preserve">Superior
</t>
  </si>
  <si>
    <t>Valoracion de los servidores publicos  [1-5]</t>
  </si>
  <si>
    <t xml:space="preserve">
Par
</t>
  </si>
  <si>
    <t>FORMATO 1. CONCERTACIÓN, SEGUIMIENTO,  RETROALIMENTACIÓN  Y EVALUACIÓN DE COMPROMISOS GERENCIALES</t>
  </si>
  <si>
    <t xml:space="preserve">FORMATO 2. VALORACION DE COMPETENCIAS A TRAVÉS DE LOS PILARES </t>
  </si>
  <si>
    <t>No.</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</si>
  <si>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</si>
  <si>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Nota: El número de pares, subalternos y socios de valor, será potestativo de la entidad, se recomienda como mínimo dos de cada uno.</t>
  </si>
  <si>
    <t>Firma del Gerente Público</t>
  </si>
  <si>
    <t>Competencias directivas</t>
  </si>
  <si>
    <t>Pagina:</t>
  </si>
  <si>
    <r>
      <rPr>
        <b/>
        <sz val="16"/>
        <color theme="1"/>
        <rFont val="Calibri"/>
        <family val="2"/>
        <scheme val="minor"/>
      </rPr>
      <t xml:space="preserve">PILAR 1. </t>
    </r>
    <r>
      <rPr>
        <sz val="16"/>
        <color theme="1"/>
        <rFont val="Calibri"/>
        <family val="2"/>
        <scheme val="minor"/>
      </rPr>
      <t>PRODUCTIVIDAD (Formato 1)</t>
    </r>
  </si>
  <si>
    <r>
      <rPr>
        <b/>
        <sz val="16"/>
        <color theme="1"/>
        <rFont val="Calibri"/>
        <family val="2"/>
        <scheme val="minor"/>
      </rPr>
      <t xml:space="preserve">PILAR 2. </t>
    </r>
    <r>
      <rPr>
        <sz val="16"/>
        <color theme="1"/>
        <rFont val="Calibri"/>
        <family val="2"/>
        <scheme val="minor"/>
      </rPr>
      <t>CONSTRUCCIÓN DE INTEGRIDAD (Formato 2)</t>
    </r>
  </si>
  <si>
    <r>
      <rPr>
        <b/>
        <sz val="16"/>
        <color theme="1"/>
        <rFont val="Calibri"/>
        <family val="2"/>
        <scheme val="minor"/>
      </rPr>
      <t>PILAR 3.</t>
    </r>
    <r>
      <rPr>
        <sz val="16"/>
        <color theme="1"/>
        <rFont val="Calibri"/>
        <family val="2"/>
        <scheme val="minor"/>
      </rPr>
      <t xml:space="preserve"> GESTIÓN CULTURAL (Formato 2)	</t>
    </r>
  </si>
  <si>
    <r>
      <rPr>
        <b/>
        <sz val="16"/>
        <color theme="1"/>
        <rFont val="Calibri"/>
        <family val="2"/>
        <scheme val="minor"/>
      </rPr>
      <t>PILAR 4.</t>
    </r>
    <r>
      <rPr>
        <sz val="16"/>
        <color theme="1"/>
        <rFont val="Calibri"/>
        <family val="2"/>
        <scheme val="minor"/>
      </rPr>
      <t xml:space="preserve"> DESARROLLO DE PERSONAS Y EQUIPOS (Formato 2)</t>
    </r>
  </si>
  <si>
    <r>
      <t>Peso</t>
    </r>
    <r>
      <rPr>
        <sz val="14"/>
        <color rgb="FF000000"/>
        <rFont val="Arial"/>
        <family val="2"/>
      </rPr>
      <t xml:space="preserve"> </t>
    </r>
    <r>
      <rPr>
        <b/>
        <sz val="14"/>
        <color rgb="FF000000"/>
        <rFont val="Arial"/>
        <family val="2"/>
      </rPr>
      <t>ponderado</t>
    </r>
  </si>
  <si>
    <t>Codigo: R-DF-PTH-138</t>
  </si>
  <si>
    <t>Fecha: 16/02/2023</t>
  </si>
  <si>
    <t>Version:001</t>
  </si>
  <si>
    <r>
      <rPr>
        <b/>
        <sz val="10"/>
        <color theme="1"/>
        <rFont val="Arial"/>
        <family val="2"/>
      </rPr>
      <t xml:space="preserve">ACUERDOS DE GESTION
</t>
    </r>
    <r>
      <rPr>
        <sz val="10"/>
        <color theme="1"/>
        <rFont val="Arial"/>
        <family val="2"/>
      </rPr>
      <t xml:space="preserve">                                                                                                                                                                                                            Departamento Administrativo de Fortalecimiento Institucional 
Proceso 12. Talento Humano.</t>
    </r>
  </si>
  <si>
    <t>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t>
  </si>
  <si>
    <r>
      <t xml:space="preserve">ACUERDOS DE GESTION
</t>
    </r>
    <r>
      <rPr>
        <sz val="36"/>
        <color theme="1"/>
        <rFont val="Arial"/>
        <family val="2"/>
      </rPr>
      <t xml:space="preserve">
Departamento Administrativo de Fortalecimiento Institucional 
Proceso 12. Talento Humano.</t>
    </r>
  </si>
  <si>
    <t>Codigo: R-DF-PTH-138 F1</t>
  </si>
  <si>
    <t>Codigo: R-DF-PTH-138 I F1</t>
  </si>
  <si>
    <t>Codigo: R-DF-PTH-138 I F2</t>
  </si>
  <si>
    <r>
      <rPr>
        <b/>
        <sz val="12"/>
        <color theme="1"/>
        <rFont val="Arial"/>
        <family val="2"/>
      </rPr>
      <t xml:space="preserve">ACUERDOS DE GESTION
</t>
    </r>
    <r>
      <rPr>
        <sz val="12"/>
        <color theme="1"/>
        <rFont val="Arial"/>
        <family val="2"/>
      </rPr>
      <t>Departamento Administrativo de Fortalecimiento Institucional 
Proceso 12. Talento Humano.</t>
    </r>
  </si>
  <si>
    <r>
      <t xml:space="preserve">ACUERDOS DE GESTION
</t>
    </r>
    <r>
      <rPr>
        <sz val="18"/>
        <color theme="1"/>
        <rFont val="Arial"/>
        <family val="2"/>
      </rPr>
      <t>Departamento Administrativo de Fortalecimiento Institucional 
Proceso 12. Talento Humano.</t>
    </r>
  </si>
  <si>
    <r>
      <t xml:space="preserve">ACUERDOS DE GESTION
</t>
    </r>
    <r>
      <rPr>
        <sz val="14"/>
        <color theme="1"/>
        <rFont val="Arial"/>
        <family val="2"/>
      </rPr>
      <t>Departamento Administrativo de Fortalecimiento Institucional 
Proceso 12. Talento Humano.</t>
    </r>
  </si>
  <si>
    <t>Codigo: R-DF-PTH-138 F2</t>
  </si>
  <si>
    <t>Codigo: R-DF-PTH-138  F3</t>
  </si>
  <si>
    <t>fortalecimiento organizacional: Mejorar el desarrollo adminsitrativo para el logro de los objetivos y metas institucionales, mediante el fortaleicmiento del talento humano y el cumplimiento de las normas que regulan su gestión, les otorga derechos o beneficios</t>
  </si>
  <si>
    <t>coordinar la ejecución del plan de bienestar y estímulos para la vigencia 2023</t>
  </si>
  <si>
    <t>verificar sociali&lt;ación del plan de bienestar</t>
  </si>
  <si>
    <t>hacer seguimieto periodico de la ejecución del cronograma elaborado</t>
  </si>
  <si>
    <t xml:space="preserve">Promover campañas de difusión de los estímulos del plan </t>
  </si>
  <si>
    <t>adelantar proceso de selección mejores empleados de la entidad antes del 20/10/2023</t>
  </si>
  <si>
    <t xml:space="preserve">seguimiento de la ejecución presupuestal proyectada para la vigencia </t>
  </si>
  <si>
    <t xml:space="preserve">seguimiento mensual de la ejecución del presupuesto </t>
  </si>
  <si>
    <t xml:space="preserve">gestionar las actividades necesarias para lograr la ejecución </t>
  </si>
  <si>
    <t>informes periodicos al superior jerárquico</t>
  </si>
  <si>
    <t>verificación del diseño de una herramienta digital para la consolildación de la información de los funcionarios públicos</t>
  </si>
  <si>
    <t>Diseñar un plan de trabajo</t>
  </si>
  <si>
    <t>conformar un equipo de trabajo</t>
  </si>
  <si>
    <t>coordinar la elebaoración de la herramienta</t>
  </si>
  <si>
    <t>entregar en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</si>
</sst>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Red]0.0"/>
    <numFmt numFmtId="165"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4"/>
      <color rgb="FF002060"/>
      <name val="Times New Roman"/>
      <family val="1"/>
    </font>
    <font>
      <b/>
      <sz val="14"/>
      <color theme="0"/>
      <name val="Times New Roman"/>
      <family val="1"/>
    </font>
    <font>
      <b/>
      <sz val="16"/>
      <color theme="1"/>
      <name val="Calibri"/>
      <family val="2"/>
      <scheme val="minor"/>
    </font>
    <font>
      <b/>
      <sz val="20"/>
      <color theme="0"/>
      <name val="Arial"/>
      <family val="2"/>
    </font>
    <font>
      <sz val="14"/>
      <color theme="1"/>
      <name val="Arial"/>
      <family val="2"/>
    </font>
    <font>
      <sz val="11"/>
      <color theme="1"/>
      <name val="Arial"/>
      <family val="2"/>
    </font>
    <font>
      <sz val="16"/>
      <color theme="1"/>
      <name val="Arial"/>
      <family val="2"/>
    </font>
    <font>
      <sz val="11"/>
      <color theme="1"/>
      <name val="Times New Roman"/>
      <family val="1"/>
    </font>
    <font>
      <b/>
      <sz val="16"/>
      <color theme="1"/>
      <name val="Arial"/>
      <family val="2"/>
    </font>
    <font>
      <b/>
      <sz val="14"/>
      <color theme="1"/>
      <name val="Arial"/>
      <family val="2"/>
    </font>
    <font>
      <b/>
      <sz val="11"/>
      <color theme="1"/>
      <name val="Arial"/>
      <family val="2"/>
    </font>
    <font>
      <sz val="12"/>
      <color indexed="81"/>
      <name val="Tahoma"/>
      <family val="2"/>
    </font>
    <font>
      <sz val="18"/>
      <color indexed="81"/>
      <name val="Tahoma"/>
      <family val="2"/>
    </font>
    <font>
      <sz val="9"/>
      <color indexed="81"/>
      <name val="Tahoma"/>
      <family val="2"/>
    </font>
    <font>
      <b/>
      <sz val="20"/>
      <color theme="8" tint="-0.499984740745262"/>
      <name val="Arial"/>
      <family val="2"/>
    </font>
    <font>
      <b/>
      <sz val="22"/>
      <color theme="8" tint="-0.499984740745262"/>
      <name val="Calibri"/>
      <family val="2"/>
      <scheme val="minor"/>
    </font>
    <font>
      <sz val="14"/>
      <color theme="8" tint="-0.499984740745262"/>
      <name val="Times New Roman"/>
      <family val="1"/>
    </font>
    <font>
      <sz val="11"/>
      <color rgb="FF002060"/>
      <name val="Arial"/>
      <family val="2"/>
    </font>
    <font>
      <b/>
      <sz val="20"/>
      <color rgb="FF002060"/>
      <name val="Arial"/>
      <family val="2"/>
    </font>
    <font>
      <sz val="11"/>
      <color rgb="FF002060"/>
      <name val="Times New Roman"/>
      <family val="1"/>
    </font>
    <font>
      <sz val="9"/>
      <color theme="1"/>
      <name val="Arial"/>
      <family val="2"/>
    </font>
    <font>
      <b/>
      <sz val="9"/>
      <color indexed="81"/>
      <name val="Tahoma"/>
      <family val="2"/>
    </font>
    <font>
      <sz val="12"/>
      <color theme="1"/>
      <name val="Arial"/>
      <family val="2"/>
    </font>
    <font>
      <sz val="12"/>
      <color theme="1"/>
      <name val="Calibri"/>
      <family val="2"/>
      <scheme val="minor"/>
    </font>
    <font>
      <sz val="12"/>
      <color theme="1"/>
      <name val="Times New Roman"/>
      <family val="1"/>
    </font>
    <font>
      <sz val="12"/>
      <color rgb="FF000000"/>
      <name val="Calibri"/>
      <family val="2"/>
      <scheme val="minor"/>
    </font>
    <font>
      <b/>
      <sz val="24"/>
      <color rgb="FF000000"/>
      <name val="Arial"/>
      <family val="2"/>
    </font>
    <font>
      <b/>
      <sz val="24"/>
      <color theme="1"/>
      <name val="Arial"/>
      <family val="2"/>
    </font>
    <font>
      <b/>
      <sz val="12"/>
      <color theme="1"/>
      <name val="Arial"/>
      <family val="2"/>
    </font>
    <font>
      <sz val="12"/>
      <color rgb="FF000000"/>
      <name val="Arial"/>
      <family val="2"/>
    </font>
    <font>
      <i/>
      <sz val="12"/>
      <color rgb="FF000000"/>
      <name val="Arial"/>
      <family val="2"/>
    </font>
    <font>
      <sz val="11"/>
      <color theme="1"/>
      <name val="Arial Narrow"/>
      <family val="2"/>
    </font>
    <font>
      <sz val="11"/>
      <color rgb="FF000000"/>
      <name val="Arial"/>
      <family val="2"/>
    </font>
    <font>
      <b/>
      <sz val="28"/>
      <color theme="1"/>
      <name val="Arial"/>
      <family val="2"/>
    </font>
    <font>
      <b/>
      <sz val="20"/>
      <color theme="1"/>
      <name val="Arial"/>
      <family val="2"/>
    </font>
    <font>
      <b/>
      <sz val="36"/>
      <color theme="1"/>
      <name val="Times New Roman"/>
      <family val="1"/>
    </font>
    <font>
      <b/>
      <sz val="18"/>
      <color theme="1"/>
      <name val="Arial"/>
      <family val="2"/>
    </font>
    <font>
      <b/>
      <sz val="36"/>
      <color theme="1"/>
      <name val="Arial"/>
      <family val="2"/>
    </font>
    <font>
      <sz val="28"/>
      <color theme="1"/>
      <name val="Arial"/>
      <family val="2"/>
    </font>
    <font>
      <sz val="14"/>
      <color theme="1"/>
      <name val="Calibri"/>
      <family val="2"/>
      <scheme val="minor"/>
    </font>
    <font>
      <sz val="16"/>
      <color theme="1"/>
      <name val="Calibri"/>
      <family val="2"/>
      <scheme val="minor"/>
    </font>
    <font>
      <b/>
      <sz val="10"/>
      <color theme="1"/>
      <name val="Arial"/>
      <family val="2"/>
    </font>
    <font>
      <b/>
      <sz val="14"/>
      <color theme="1"/>
      <name val="Times New Roman"/>
      <family val="1"/>
    </font>
    <font>
      <sz val="16"/>
      <name val="Calibri"/>
      <family val="2"/>
      <scheme val="minor"/>
    </font>
    <font>
      <b/>
      <sz val="14"/>
      <name val="Arial"/>
      <family val="2"/>
    </font>
    <font>
      <sz val="14"/>
      <color rgb="FF000000"/>
      <name val="Arial"/>
      <family val="2"/>
    </font>
    <font>
      <b/>
      <sz val="14"/>
      <color rgb="FF000000"/>
      <name val="Arial"/>
      <family val="2"/>
    </font>
    <font>
      <sz val="10"/>
      <color theme="1"/>
      <name val="Arial"/>
      <family val="2"/>
    </font>
    <font>
      <sz val="18"/>
      <color theme="1"/>
      <name val="Arial"/>
      <family val="2"/>
    </font>
    <font>
      <sz val="36"/>
      <color theme="1"/>
      <name val="Arial"/>
      <family val="2"/>
    </font>
  </fonts>
  <fills count="1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6666FF"/>
        <bgColor indexed="64"/>
      </patternFill>
    </fill>
    <fill>
      <patternFill patternType="solid">
        <fgColor rgb="FF00B0F0"/>
        <bgColor indexed="64"/>
      </patternFill>
    </fill>
    <fill>
      <patternFill patternType="solid">
        <fgColor rgb="FFFF0000"/>
        <bgColor indexed="64"/>
      </patternFill>
    </fill>
    <fill>
      <patternFill patternType="solid">
        <fgColor rgb="FF002060"/>
        <bgColor indexed="64"/>
      </patternFill>
    </fill>
    <fill>
      <patternFill patternType="solid">
        <fgColor theme="0"/>
        <bgColor indexed="64"/>
      </patternFill>
    </fill>
    <fill>
      <patternFill patternType="solid">
        <fgColor rgb="FF3067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AEFFA"/>
        <bgColor indexed="64"/>
      </patternFill>
    </fill>
    <fill>
      <patternFill patternType="solid">
        <fgColor theme="0"/>
        <bgColor rgb="FF000000"/>
      </patternFill>
    </fill>
    <fill>
      <patternFill patternType="solid">
        <fgColor rgb="FFFFFFFF"/>
        <bgColor rgb="FF000000"/>
      </patternFill>
    </fill>
    <fill>
      <patternFill patternType="solid">
        <fgColor rgb="FF92D050"/>
        <bgColor indexed="64"/>
      </patternFill>
    </fill>
    <fill>
      <patternFill patternType="solid">
        <fgColor theme="9" tint="0.59999389629810485"/>
        <bgColor indexed="64"/>
      </patternFill>
    </fill>
    <fill>
      <patternFill patternType="solid">
        <fgColor theme="9" tint="0.39997558519241921"/>
        <bgColor indexed="64"/>
      </patternFill>
    </fill>
  </fills>
  <borders count="59">
    <border>
      <left/>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style="medium">
        <color indexed="64"/>
      </left>
      <right/>
      <top style="medium">
        <color indexed="64"/>
      </top>
      <bottom/>
      <diagonal/>
    </border>
    <border>
      <left style="medium">
        <color rgb="FF002060"/>
      </left>
      <right style="medium">
        <color indexed="64"/>
      </right>
      <top style="medium">
        <color indexed="64"/>
      </top>
      <bottom/>
      <diagonal/>
    </border>
    <border>
      <left style="medium">
        <color indexed="64"/>
      </left>
      <right/>
      <top/>
      <bottom/>
      <diagonal/>
    </border>
    <border>
      <left style="medium">
        <color rgb="FF002060"/>
      </left>
      <right style="medium">
        <color indexed="64"/>
      </right>
      <top/>
      <bottom/>
      <diagonal/>
    </border>
    <border>
      <left style="medium">
        <color indexed="64"/>
      </left>
      <right/>
      <top/>
      <bottom style="medium">
        <color indexed="64"/>
      </bottom>
      <diagonal/>
    </border>
    <border>
      <left style="medium">
        <color rgb="FF002060"/>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medium">
        <color rgb="FF002060"/>
      </top>
      <bottom/>
      <diagonal/>
    </border>
    <border>
      <left/>
      <right style="medium">
        <color rgb="FF002060"/>
      </right>
      <top/>
      <bottom style="medium">
        <color rgb="FF002060"/>
      </bottom>
      <diagonal/>
    </border>
    <border>
      <left/>
      <right style="thin">
        <color theme="0"/>
      </right>
      <top/>
      <bottom/>
      <diagonal/>
    </border>
    <border>
      <left style="thin">
        <color theme="0"/>
      </left>
      <right style="thin">
        <color theme="0"/>
      </right>
      <top/>
      <bottom/>
      <diagonal/>
    </border>
    <border>
      <left/>
      <right/>
      <top/>
      <bottom style="medium">
        <color rgb="FF002060"/>
      </bottom>
      <diagonal/>
    </border>
    <border>
      <left/>
      <right style="medium">
        <color rgb="FF002060"/>
      </right>
      <top/>
      <bottom/>
      <diagonal/>
    </border>
    <border>
      <left style="thin">
        <color auto="1"/>
      </left>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2060"/>
      </top>
      <bottom/>
      <diagonal/>
    </border>
    <border>
      <left style="medium">
        <color indexed="64"/>
      </left>
      <right style="medium">
        <color indexed="64"/>
      </right>
      <top/>
      <bottom/>
      <diagonal/>
    </border>
    <border>
      <left style="medium">
        <color indexed="64"/>
      </left>
      <right style="medium">
        <color indexed="64"/>
      </right>
      <top/>
      <bottom style="medium">
        <color rgb="FF002060"/>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rgb="FF002060"/>
      </left>
      <right/>
      <top/>
      <bottom/>
      <diagonal/>
    </border>
    <border>
      <left/>
      <right style="thin">
        <color rgb="FF002060"/>
      </right>
      <top/>
      <bottom/>
      <diagonal/>
    </border>
    <border>
      <left style="medium">
        <color rgb="FF002060"/>
      </left>
      <right/>
      <top style="medium">
        <color auto="1"/>
      </top>
      <bottom style="medium">
        <color auto="1"/>
      </bottom>
      <diagonal/>
    </border>
    <border>
      <left/>
      <right style="medium">
        <color rgb="FF002060"/>
      </right>
      <top style="medium">
        <color auto="1"/>
      </top>
      <bottom style="medium">
        <color auto="1"/>
      </bottom>
      <diagonal/>
    </border>
    <border>
      <left style="thin">
        <color theme="0"/>
      </left>
      <right style="medium">
        <color indexed="64"/>
      </right>
      <top/>
      <bottom/>
      <diagonal/>
    </border>
    <border>
      <left style="medium">
        <color indexed="64"/>
      </left>
      <right style="thin">
        <color theme="0"/>
      </right>
      <top/>
      <bottom/>
      <diagonal/>
    </border>
    <border>
      <left/>
      <right/>
      <top/>
      <bottom style="thin">
        <color rgb="FF002060"/>
      </bottom>
      <diagonal/>
    </border>
    <border>
      <left/>
      <right/>
      <top style="thin">
        <color rgb="FF002060"/>
      </top>
      <bottom style="thin">
        <color rgb="FF002060"/>
      </bottom>
      <diagonal/>
    </border>
    <border>
      <left/>
      <right/>
      <top style="thin">
        <color rgb="FF002060"/>
      </top>
      <bottom style="medium">
        <color rgb="FF002060"/>
      </bottom>
      <diagonal/>
    </border>
    <border>
      <left style="thin">
        <color auto="1"/>
      </left>
      <right/>
      <top/>
      <bottom/>
      <diagonal/>
    </border>
    <border>
      <left style="thin">
        <color auto="1"/>
      </left>
      <right/>
      <top style="medium">
        <color auto="1"/>
      </top>
      <bottom style="medium">
        <color indexed="64"/>
      </bottom>
      <diagonal/>
    </border>
    <border>
      <left/>
      <right/>
      <top style="thin">
        <color rgb="FF002060"/>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489">
    <xf numFmtId="0" fontId="0" fillId="0" borderId="0" xfId="0"/>
    <xf numFmtId="0" fontId="3" fillId="2"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4" fillId="6" borderId="1" xfId="0" applyFont="1" applyFill="1" applyBorder="1" applyAlignment="1">
      <alignment horizontal="center" vertical="center" readingOrder="1"/>
    </xf>
    <xf numFmtId="0" fontId="4" fillId="7" borderId="2" xfId="0" applyFont="1" applyFill="1" applyBorder="1" applyAlignment="1">
      <alignment horizontal="center" vertical="center" wrapText="1" readingOrder="1"/>
    </xf>
    <xf numFmtId="9" fontId="3" fillId="3" borderId="3" xfId="0" applyNumberFormat="1" applyFont="1" applyFill="1" applyBorder="1" applyAlignment="1">
      <alignment horizontal="center" vertical="center" wrapText="1" readingOrder="1"/>
    </xf>
    <xf numFmtId="9" fontId="3" fillId="3" borderId="3" xfId="0" applyNumberFormat="1" applyFont="1" applyFill="1" applyBorder="1" applyAlignment="1">
      <alignment horizontal="center" vertical="center" readingOrder="1"/>
    </xf>
    <xf numFmtId="9" fontId="3" fillId="3" borderId="4" xfId="0" applyNumberFormat="1" applyFont="1" applyFill="1" applyBorder="1" applyAlignment="1">
      <alignment horizontal="center" vertical="center" readingOrder="1"/>
    </xf>
    <xf numFmtId="0" fontId="6" fillId="8" borderId="0" xfId="0" applyFont="1" applyFill="1" applyAlignment="1" applyProtection="1">
      <alignment vertical="center"/>
      <protection locked="0"/>
    </xf>
    <xf numFmtId="0" fontId="8" fillId="8" borderId="0" xfId="0" applyFont="1" applyFill="1" applyProtection="1">
      <protection locked="0"/>
    </xf>
    <xf numFmtId="0" fontId="10" fillId="8" borderId="0" xfId="0" applyFont="1" applyFill="1" applyProtection="1">
      <protection locked="0"/>
    </xf>
    <xf numFmtId="0" fontId="8" fillId="0" borderId="0" xfId="0" applyFont="1" applyProtection="1">
      <protection locked="0"/>
    </xf>
    <xf numFmtId="0" fontId="10" fillId="0" borderId="0" xfId="0" applyFont="1" applyProtection="1">
      <protection locked="0"/>
    </xf>
    <xf numFmtId="0" fontId="9" fillId="0" borderId="14" xfId="0" applyFont="1" applyBorder="1" applyProtection="1">
      <protection locked="0"/>
    </xf>
    <xf numFmtId="0" fontId="12" fillId="8" borderId="0" xfId="0" applyFont="1" applyFill="1" applyAlignment="1" applyProtection="1">
      <alignment vertical="center"/>
      <protection locked="0"/>
    </xf>
    <xf numFmtId="2" fontId="10" fillId="8" borderId="0" xfId="0" applyNumberFormat="1" applyFont="1" applyFill="1" applyProtection="1">
      <protection locked="0"/>
    </xf>
    <xf numFmtId="2" fontId="10" fillId="0" borderId="0" xfId="0" applyNumberFormat="1" applyFont="1" applyProtection="1">
      <protection locked="0"/>
    </xf>
    <xf numFmtId="0" fontId="17" fillId="8" borderId="0" xfId="0" applyFont="1" applyFill="1" applyAlignment="1" applyProtection="1">
      <alignment vertical="center"/>
      <protection locked="0"/>
    </xf>
    <xf numFmtId="0" fontId="18" fillId="0" borderId="0" xfId="0" applyFont="1" applyAlignment="1" applyProtection="1">
      <alignment wrapText="1"/>
      <protection locked="0"/>
    </xf>
    <xf numFmtId="0" fontId="18" fillId="0" borderId="0" xfId="0" applyFont="1" applyProtection="1">
      <protection locked="0"/>
    </xf>
    <xf numFmtId="0" fontId="19" fillId="8" borderId="0" xfId="0" applyFont="1" applyFill="1" applyProtection="1">
      <protection locked="0"/>
    </xf>
    <xf numFmtId="0" fontId="19" fillId="0" borderId="0" xfId="0" applyFont="1" applyProtection="1">
      <protection locked="0"/>
    </xf>
    <xf numFmtId="0" fontId="6" fillId="8" borderId="22" xfId="0" applyFont="1" applyFill="1" applyBorder="1" applyAlignment="1" applyProtection="1">
      <alignment vertical="center"/>
      <protection locked="0"/>
    </xf>
    <xf numFmtId="0" fontId="6" fillId="8" borderId="23" xfId="0" applyFont="1" applyFill="1" applyBorder="1" applyAlignment="1" applyProtection="1">
      <alignment vertical="center"/>
      <protection locked="0"/>
    </xf>
    <xf numFmtId="0" fontId="9" fillId="8" borderId="23" xfId="0" applyFont="1" applyFill="1" applyBorder="1" applyProtection="1">
      <protection locked="0"/>
    </xf>
    <xf numFmtId="0" fontId="10" fillId="8" borderId="23" xfId="0" applyFont="1" applyFill="1" applyBorder="1" applyProtection="1">
      <protection locked="0"/>
    </xf>
    <xf numFmtId="0" fontId="21" fillId="8" borderId="0" xfId="0" applyFont="1" applyFill="1" applyAlignment="1" applyProtection="1">
      <alignment vertical="center"/>
      <protection locked="0"/>
    </xf>
    <xf numFmtId="0" fontId="22" fillId="0" borderId="0" xfId="0" applyFont="1" applyProtection="1">
      <protection locked="0"/>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8" fillId="8" borderId="0" xfId="0" applyFont="1" applyFill="1"/>
    <xf numFmtId="0" fontId="8" fillId="8" borderId="0" xfId="0" applyFont="1" applyFill="1" applyAlignment="1">
      <alignment vertical="center"/>
    </xf>
    <xf numFmtId="0" fontId="10" fillId="0" borderId="0" xfId="0" applyFont="1"/>
    <xf numFmtId="0" fontId="8" fillId="8" borderId="0" xfId="0" applyFont="1" applyFill="1" applyAlignment="1">
      <alignment horizontal="left"/>
    </xf>
    <xf numFmtId="0" fontId="7" fillId="8" borderId="0" xfId="0" applyFont="1" applyFill="1"/>
    <xf numFmtId="0" fontId="7" fillId="0" borderId="0" xfId="0" applyFont="1"/>
    <xf numFmtId="0" fontId="7" fillId="8" borderId="7" xfId="0" applyFont="1" applyFill="1" applyBorder="1"/>
    <xf numFmtId="0" fontId="7" fillId="8" borderId="0" xfId="0" applyFont="1" applyFill="1" applyAlignment="1">
      <alignment horizontal="right"/>
    </xf>
    <xf numFmtId="0" fontId="7" fillId="8" borderId="17" xfId="0" applyFont="1" applyFill="1" applyBorder="1"/>
    <xf numFmtId="0" fontId="12" fillId="8" borderId="17" xfId="0" applyFont="1" applyFill="1" applyBorder="1" applyAlignment="1" applyProtection="1">
      <alignment vertical="center"/>
      <protection locked="0"/>
    </xf>
    <xf numFmtId="0" fontId="7" fillId="8" borderId="9" xfId="0" applyFont="1" applyFill="1" applyBorder="1"/>
    <xf numFmtId="0" fontId="7" fillId="8" borderId="14" xfId="0" applyFont="1" applyFill="1" applyBorder="1"/>
    <xf numFmtId="0" fontId="7" fillId="8" borderId="15" xfId="0" applyFont="1" applyFill="1" applyBorder="1"/>
    <xf numFmtId="0" fontId="25" fillId="8" borderId="0" xfId="0" applyFont="1" applyFill="1"/>
    <xf numFmtId="0" fontId="25" fillId="8" borderId="0" xfId="0" applyFont="1" applyFill="1" applyAlignment="1">
      <alignment vertical="center"/>
    </xf>
    <xf numFmtId="0" fontId="26" fillId="0" borderId="0" xfId="0" applyFont="1"/>
    <xf numFmtId="0" fontId="27" fillId="0" borderId="0" xfId="0" applyFont="1"/>
    <xf numFmtId="0" fontId="26" fillId="8" borderId="0" xfId="0" applyFont="1" applyFill="1"/>
    <xf numFmtId="0" fontId="28" fillId="13" borderId="0" xfId="0" applyFont="1" applyFill="1"/>
    <xf numFmtId="0" fontId="28" fillId="14" borderId="0" xfId="0" applyFont="1" applyFill="1"/>
    <xf numFmtId="0" fontId="29" fillId="8" borderId="0" xfId="0" applyFont="1" applyFill="1" applyAlignment="1">
      <alignment horizontal="center" vertical="center" wrapText="1"/>
    </xf>
    <xf numFmtId="0" fontId="25" fillId="8" borderId="0" xfId="0" applyFont="1" applyFill="1" applyAlignment="1">
      <alignment horizontal="center"/>
    </xf>
    <xf numFmtId="0" fontId="31" fillId="8" borderId="28" xfId="0" applyFont="1" applyFill="1" applyBorder="1" applyAlignment="1">
      <alignment horizontal="center" vertical="center"/>
    </xf>
    <xf numFmtId="0" fontId="32" fillId="14" borderId="0" xfId="0" applyFont="1" applyFill="1"/>
    <xf numFmtId="0" fontId="25" fillId="8" borderId="7" xfId="0" applyFont="1" applyFill="1" applyBorder="1"/>
    <xf numFmtId="0" fontId="25" fillId="8" borderId="17" xfId="0" applyFont="1" applyFill="1" applyBorder="1"/>
    <xf numFmtId="0" fontId="25" fillId="8" borderId="28" xfId="0" applyFont="1" applyFill="1" applyBorder="1" applyAlignment="1">
      <alignment horizontal="center" vertical="center"/>
    </xf>
    <xf numFmtId="0" fontId="25" fillId="0" borderId="7" xfId="0" applyFont="1" applyBorder="1"/>
    <xf numFmtId="0" fontId="32" fillId="8" borderId="0" xfId="0" applyFont="1" applyFill="1" applyAlignment="1">
      <alignment horizontal="center" vertical="center" wrapText="1"/>
    </xf>
    <xf numFmtId="0" fontId="32" fillId="8" borderId="17" xfId="0" applyFont="1" applyFill="1" applyBorder="1" applyAlignment="1">
      <alignment horizontal="center" vertical="center" wrapText="1"/>
    </xf>
    <xf numFmtId="0" fontId="34" fillId="0" borderId="0" xfId="0" applyFont="1"/>
    <xf numFmtId="0" fontId="35" fillId="8" borderId="0" xfId="0" applyFont="1" applyFill="1" applyAlignment="1">
      <alignment horizontal="left" vertical="center" wrapText="1"/>
    </xf>
    <xf numFmtId="0" fontId="8" fillId="8" borderId="0" xfId="0" applyFont="1" applyFill="1" applyAlignment="1">
      <alignment horizontal="center"/>
    </xf>
    <xf numFmtId="0" fontId="11" fillId="0" borderId="28" xfId="0" applyFont="1" applyBorder="1" applyAlignment="1" applyProtection="1">
      <alignment vertical="center"/>
      <protection locked="0"/>
    </xf>
    <xf numFmtId="9" fontId="9" fillId="0" borderId="4" xfId="1" applyFont="1" applyBorder="1" applyAlignment="1" applyProtection="1">
      <alignment horizontal="center" vertical="center" wrapText="1"/>
      <protection locked="0"/>
    </xf>
    <xf numFmtId="0" fontId="11" fillId="0" borderId="13" xfId="0" applyFont="1" applyBorder="1" applyAlignment="1" applyProtection="1">
      <alignment vertical="center"/>
      <protection locked="0"/>
    </xf>
    <xf numFmtId="0" fontId="20" fillId="0" borderId="9" xfId="0" applyFont="1" applyBorder="1"/>
    <xf numFmtId="0" fontId="8" fillId="0" borderId="5" xfId="0" applyFont="1" applyBorder="1"/>
    <xf numFmtId="0" fontId="8" fillId="0" borderId="7" xfId="0" applyFont="1" applyBorder="1"/>
    <xf numFmtId="0" fontId="37" fillId="9" borderId="0" xfId="0" applyFont="1" applyFill="1" applyAlignment="1">
      <alignment horizontal="center" vertical="center"/>
    </xf>
    <xf numFmtId="0" fontId="11" fillId="0" borderId="0" xfId="0" applyFont="1" applyAlignment="1" applyProtection="1">
      <alignment vertical="center"/>
      <protection locked="0"/>
    </xf>
    <xf numFmtId="0" fontId="9" fillId="0" borderId="15" xfId="0" applyFont="1" applyBorder="1" applyProtection="1">
      <protection locked="0"/>
    </xf>
    <xf numFmtId="0" fontId="9" fillId="8" borderId="44" xfId="0" applyFont="1" applyFill="1" applyBorder="1" applyProtection="1">
      <protection locked="0"/>
    </xf>
    <xf numFmtId="0" fontId="9" fillId="0" borderId="0" xfId="0" applyFont="1" applyAlignment="1" applyProtection="1">
      <alignment horizontal="center"/>
      <protection locked="0"/>
    </xf>
    <xf numFmtId="0" fontId="9" fillId="0" borderId="17" xfId="0" applyFont="1" applyBorder="1" applyAlignment="1" applyProtection="1">
      <alignment horizontal="center"/>
      <protection locked="0"/>
    </xf>
    <xf numFmtId="0" fontId="12" fillId="8" borderId="7" xfId="0" applyFont="1" applyFill="1" applyBorder="1" applyAlignment="1" applyProtection="1">
      <alignment vertical="center"/>
      <protection locked="0"/>
    </xf>
    <xf numFmtId="0" fontId="12" fillId="8" borderId="0" xfId="0" applyFont="1" applyFill="1" applyAlignment="1" applyProtection="1">
      <alignment vertical="center" wrapText="1"/>
      <protection locked="0"/>
    </xf>
    <xf numFmtId="0" fontId="12" fillId="8" borderId="7" xfId="0" applyFont="1" applyFill="1" applyBorder="1" applyAlignment="1" applyProtection="1">
      <alignment horizontal="center" vertical="center" wrapText="1"/>
      <protection locked="0"/>
    </xf>
    <xf numFmtId="0" fontId="38" fillId="8" borderId="0" xfId="0" applyFont="1" applyFill="1" applyAlignment="1">
      <alignment horizontal="center" vertical="center" wrapText="1" readingOrder="1"/>
    </xf>
    <xf numFmtId="0" fontId="13" fillId="8" borderId="0" xfId="0" applyFont="1" applyFill="1" applyAlignment="1" applyProtection="1">
      <alignment horizontal="center" vertical="center"/>
      <protection locked="0"/>
    </xf>
    <xf numFmtId="0" fontId="8" fillId="8" borderId="17" xfId="0" applyFont="1" applyFill="1" applyBorder="1" applyProtection="1">
      <protection locked="0"/>
    </xf>
    <xf numFmtId="0" fontId="12" fillId="8" borderId="7" xfId="0" applyFont="1" applyFill="1" applyBorder="1" applyAlignment="1" applyProtection="1">
      <alignment horizontal="center" vertical="center"/>
      <protection locked="0"/>
    </xf>
    <xf numFmtId="2" fontId="8" fillId="8" borderId="0" xfId="0" applyNumberFormat="1" applyFont="1" applyFill="1" applyAlignment="1" applyProtection="1">
      <alignment horizontal="center"/>
      <protection locked="0"/>
    </xf>
    <xf numFmtId="0" fontId="8" fillId="8" borderId="0" xfId="0" applyFont="1" applyFill="1" applyAlignment="1" applyProtection="1">
      <alignment horizontal="center"/>
      <protection locked="0"/>
    </xf>
    <xf numFmtId="0" fontId="8" fillId="8" borderId="17" xfId="0" applyFont="1" applyFill="1" applyBorder="1" applyAlignment="1" applyProtection="1">
      <alignment horizontal="center"/>
      <protection locked="0"/>
    </xf>
    <xf numFmtId="2" fontId="13" fillId="8" borderId="0" xfId="0" applyNumberFormat="1" applyFont="1" applyFill="1" applyAlignment="1" applyProtection="1">
      <alignment horizontal="center"/>
      <protection locked="0"/>
    </xf>
    <xf numFmtId="0" fontId="13" fillId="8" borderId="0" xfId="0" applyFont="1" applyFill="1" applyAlignment="1" applyProtection="1">
      <alignment horizontal="center"/>
      <protection locked="0"/>
    </xf>
    <xf numFmtId="0" fontId="13" fillId="8" borderId="17" xfId="0" applyFont="1" applyFill="1" applyBorder="1" applyAlignment="1" applyProtection="1">
      <alignment horizontal="center"/>
      <protection locked="0"/>
    </xf>
    <xf numFmtId="0" fontId="12" fillId="8" borderId="9" xfId="0" applyFont="1" applyFill="1" applyBorder="1" applyAlignment="1" applyProtection="1">
      <alignment horizontal="center" vertical="center"/>
      <protection locked="0"/>
    </xf>
    <xf numFmtId="0" fontId="13" fillId="8" borderId="14" xfId="0" applyFont="1" applyFill="1" applyBorder="1" applyAlignment="1" applyProtection="1">
      <alignment horizontal="center" vertical="center"/>
      <protection locked="0"/>
    </xf>
    <xf numFmtId="0" fontId="8" fillId="8" borderId="14" xfId="0" applyFont="1" applyFill="1" applyBorder="1" applyProtection="1">
      <protection locked="0"/>
    </xf>
    <xf numFmtId="2" fontId="8" fillId="8" borderId="14" xfId="0" applyNumberFormat="1" applyFont="1" applyFill="1" applyBorder="1" applyProtection="1">
      <protection locked="0"/>
    </xf>
    <xf numFmtId="0" fontId="8" fillId="8" borderId="15" xfId="0" applyFont="1" applyFill="1" applyBorder="1" applyProtection="1">
      <protection locked="0"/>
    </xf>
    <xf numFmtId="0" fontId="11" fillId="0" borderId="32" xfId="0" applyFont="1" applyBorder="1" applyAlignment="1" applyProtection="1">
      <alignment vertical="center"/>
      <protection locked="0"/>
    </xf>
    <xf numFmtId="0" fontId="37" fillId="8" borderId="45" xfId="0" applyFont="1" applyFill="1" applyBorder="1" applyAlignment="1" applyProtection="1">
      <alignment horizontal="center" vertical="center"/>
      <protection locked="0"/>
    </xf>
    <xf numFmtId="0" fontId="11" fillId="8" borderId="23" xfId="0" applyFont="1" applyFill="1" applyBorder="1" applyAlignment="1" applyProtection="1">
      <alignment horizontal="center" vertical="center"/>
      <protection locked="0"/>
    </xf>
    <xf numFmtId="9" fontId="11" fillId="8" borderId="23" xfId="0" applyNumberFormat="1" applyFont="1" applyFill="1" applyBorder="1" applyAlignment="1" applyProtection="1">
      <alignment vertical="center"/>
      <protection locked="0"/>
    </xf>
    <xf numFmtId="9" fontId="11" fillId="8" borderId="23" xfId="0" applyNumberFormat="1" applyFont="1" applyFill="1" applyBorder="1" applyAlignment="1">
      <alignment horizontal="center" vertical="center"/>
    </xf>
    <xf numFmtId="1" fontId="11" fillId="8" borderId="23" xfId="0" applyNumberFormat="1" applyFont="1" applyFill="1" applyBorder="1" applyAlignment="1">
      <alignment horizontal="center" vertical="center"/>
    </xf>
    <xf numFmtId="9" fontId="11" fillId="8" borderId="23" xfId="1" applyFont="1" applyFill="1" applyBorder="1" applyAlignment="1" applyProtection="1">
      <alignment horizontal="center" vertical="center"/>
    </xf>
    <xf numFmtId="9" fontId="9" fillId="0" borderId="47" xfId="1" applyFont="1" applyBorder="1" applyAlignment="1" applyProtection="1">
      <alignment horizontal="center" vertical="center" wrapText="1"/>
      <protection locked="0"/>
    </xf>
    <xf numFmtId="9" fontId="9" fillId="0" borderId="48" xfId="1" applyFont="1" applyBorder="1" applyAlignment="1" applyProtection="1">
      <alignment horizontal="center" vertical="center" wrapText="1"/>
      <protection locked="0"/>
    </xf>
    <xf numFmtId="0" fontId="11" fillId="17" borderId="11" xfId="0" applyFont="1" applyFill="1" applyBorder="1" applyAlignment="1" applyProtection="1">
      <alignment horizontal="center" vertical="center"/>
      <protection locked="0"/>
    </xf>
    <xf numFmtId="9" fontId="11" fillId="17" borderId="12" xfId="0" applyNumberFormat="1" applyFont="1" applyFill="1" applyBorder="1" applyAlignment="1" applyProtection="1">
      <alignment vertical="center"/>
      <protection locked="0"/>
    </xf>
    <xf numFmtId="1" fontId="11" fillId="17" borderId="28" xfId="0" applyNumberFormat="1" applyFont="1" applyFill="1" applyBorder="1" applyAlignment="1">
      <alignment horizontal="center" vertical="center"/>
    </xf>
    <xf numFmtId="9" fontId="11" fillId="17" borderId="28" xfId="0" applyNumberFormat="1" applyFont="1" applyFill="1" applyBorder="1" applyAlignment="1">
      <alignment horizontal="center" vertical="center"/>
    </xf>
    <xf numFmtId="0" fontId="11" fillId="17" borderId="28" xfId="0" applyFont="1" applyFill="1" applyBorder="1" applyAlignment="1" applyProtection="1">
      <alignment horizontal="center" vertical="center"/>
      <protection locked="0"/>
    </xf>
    <xf numFmtId="9" fontId="11" fillId="17" borderId="14" xfId="0" applyNumberFormat="1" applyFont="1" applyFill="1" applyBorder="1" applyAlignment="1" applyProtection="1">
      <alignment vertical="center"/>
      <protection locked="0"/>
    </xf>
    <xf numFmtId="9" fontId="11" fillId="17" borderId="28" xfId="0" applyNumberFormat="1" applyFont="1" applyFill="1" applyBorder="1" applyAlignment="1" applyProtection="1">
      <alignment vertical="center"/>
      <protection locked="0"/>
    </xf>
    <xf numFmtId="1" fontId="11" fillId="17" borderId="16" xfId="0" applyNumberFormat="1" applyFont="1" applyFill="1" applyBorder="1" applyAlignment="1">
      <alignment horizontal="center" vertical="center"/>
    </xf>
    <xf numFmtId="0" fontId="36" fillId="16" borderId="28" xfId="0" applyFont="1" applyFill="1" applyBorder="1" applyAlignment="1">
      <alignment horizontal="center" vertical="center" wrapText="1"/>
    </xf>
    <xf numFmtId="0" fontId="36" fillId="16" borderId="0" xfId="0" applyFont="1" applyFill="1" applyAlignment="1">
      <alignment horizontal="center" vertical="center" wrapText="1"/>
    </xf>
    <xf numFmtId="0" fontId="36" fillId="16" borderId="28" xfId="0" applyFont="1" applyFill="1" applyBorder="1" applyAlignment="1">
      <alignment horizontal="center" vertical="center"/>
    </xf>
    <xf numFmtId="0" fontId="11" fillId="17" borderId="14" xfId="0" applyFont="1" applyFill="1" applyBorder="1" applyAlignment="1" applyProtection="1">
      <alignment horizontal="center" vertical="center"/>
      <protection locked="0"/>
    </xf>
    <xf numFmtId="9" fontId="11" fillId="17" borderId="16" xfId="0" applyNumberFormat="1" applyFont="1" applyFill="1" applyBorder="1" applyAlignment="1">
      <alignment horizontal="center" vertical="center"/>
    </xf>
    <xf numFmtId="9" fontId="36" fillId="17" borderId="28" xfId="1" applyFont="1" applyFill="1" applyBorder="1" applyAlignment="1" applyProtection="1">
      <alignment horizontal="center" vertical="center"/>
    </xf>
    <xf numFmtId="9" fontId="36" fillId="17" borderId="28" xfId="0" applyNumberFormat="1" applyFont="1" applyFill="1" applyBorder="1" applyAlignment="1">
      <alignment horizontal="center" vertical="center"/>
    </xf>
    <xf numFmtId="0" fontId="36" fillId="8" borderId="0" xfId="0" applyFont="1" applyFill="1" applyAlignment="1" applyProtection="1">
      <alignment horizontal="center" vertical="center"/>
      <protection locked="0"/>
    </xf>
    <xf numFmtId="9" fontId="36" fillId="17" borderId="16" xfId="1" applyFont="1" applyFill="1" applyBorder="1" applyAlignment="1" applyProtection="1">
      <alignment horizontal="center" vertical="center"/>
    </xf>
    <xf numFmtId="0" fontId="25" fillId="16" borderId="28" xfId="0" applyFont="1" applyFill="1" applyBorder="1" applyAlignment="1">
      <alignment vertical="center" wrapText="1"/>
    </xf>
    <xf numFmtId="0" fontId="12" fillId="12" borderId="28" xfId="0" applyFont="1" applyFill="1" applyBorder="1" applyAlignment="1">
      <alignment horizontal="center" vertical="center" wrapText="1"/>
    </xf>
    <xf numFmtId="9" fontId="12" fillId="12" borderId="28" xfId="0" applyNumberFormat="1" applyFont="1" applyFill="1" applyBorder="1" applyAlignment="1">
      <alignment horizontal="center" vertical="center" wrapText="1"/>
    </xf>
    <xf numFmtId="0" fontId="42" fillId="0" borderId="28"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0" xfId="0" applyFont="1" applyAlignment="1">
      <alignment horizontal="center" vertical="center" wrapText="1"/>
    </xf>
    <xf numFmtId="165" fontId="7" fillId="10" borderId="28" xfId="0" applyNumberFormat="1" applyFont="1" applyFill="1" applyBorder="1" applyAlignment="1">
      <alignment horizontal="center" vertical="center" wrapText="1"/>
    </xf>
    <xf numFmtId="0" fontId="8" fillId="16" borderId="28" xfId="0" applyFont="1" applyFill="1" applyBorder="1" applyAlignment="1">
      <alignment vertical="center" wrapText="1"/>
    </xf>
    <xf numFmtId="0" fontId="8" fillId="16" borderId="46" xfId="0" applyFont="1" applyFill="1" applyBorder="1" applyAlignment="1">
      <alignment vertical="center" wrapText="1"/>
    </xf>
    <xf numFmtId="0" fontId="8" fillId="16" borderId="47" xfId="0" applyFont="1" applyFill="1" applyBorder="1" applyAlignment="1">
      <alignment vertical="center" wrapText="1"/>
    </xf>
    <xf numFmtId="0" fontId="36" fillId="16" borderId="34" xfId="0" applyFont="1" applyFill="1" applyBorder="1" applyAlignment="1">
      <alignment vertical="center" wrapText="1"/>
    </xf>
    <xf numFmtId="0" fontId="36" fillId="16" borderId="15" xfId="0" applyFont="1" applyFill="1" applyBorder="1" applyAlignment="1">
      <alignment vertical="center" wrapText="1"/>
    </xf>
    <xf numFmtId="9" fontId="9" fillId="0" borderId="0" xfId="1" applyFont="1" applyBorder="1" applyAlignment="1" applyProtection="1">
      <alignment vertical="center" wrapText="1"/>
      <protection locked="0"/>
    </xf>
    <xf numFmtId="9" fontId="9" fillId="0" borderId="24" xfId="1" applyFont="1" applyBorder="1" applyAlignment="1" applyProtection="1">
      <alignment vertical="center" wrapText="1"/>
      <protection locked="0"/>
    </xf>
    <xf numFmtId="9" fontId="9" fillId="0" borderId="20" xfId="1" applyFont="1" applyBorder="1" applyAlignment="1" applyProtection="1">
      <alignment vertical="center" wrapText="1"/>
      <protection locked="0"/>
    </xf>
    <xf numFmtId="0" fontId="9" fillId="0" borderId="0" xfId="0" applyFont="1" applyProtection="1">
      <protection locked="0"/>
    </xf>
    <xf numFmtId="0" fontId="9" fillId="0" borderId="17" xfId="0" applyFont="1" applyBorder="1" applyProtection="1">
      <protection locked="0"/>
    </xf>
    <xf numFmtId="9" fontId="9" fillId="0" borderId="46" xfId="1" applyFont="1" applyBorder="1" applyAlignment="1" applyProtection="1">
      <alignment vertical="center" wrapText="1"/>
      <protection locked="0"/>
    </xf>
    <xf numFmtId="0" fontId="8" fillId="0" borderId="11" xfId="0" applyFont="1" applyBorder="1" applyProtection="1">
      <protection locked="0"/>
    </xf>
    <xf numFmtId="0" fontId="8" fillId="0" borderId="13" xfId="0" applyFont="1" applyBorder="1" applyProtection="1">
      <protection locked="0"/>
    </xf>
    <xf numFmtId="0" fontId="8" fillId="8" borderId="11" xfId="0" applyFont="1" applyFill="1" applyBorder="1" applyProtection="1">
      <protection locked="0"/>
    </xf>
    <xf numFmtId="0" fontId="8" fillId="8" borderId="12" xfId="0" applyFont="1" applyFill="1" applyBorder="1" applyProtection="1">
      <protection locked="0"/>
    </xf>
    <xf numFmtId="0" fontId="8" fillId="8" borderId="13" xfId="0" applyFont="1" applyFill="1" applyBorder="1" applyProtection="1">
      <protection locked="0"/>
    </xf>
    <xf numFmtId="0" fontId="36" fillId="8" borderId="11" xfId="0" applyFont="1" applyFill="1" applyBorder="1" applyAlignment="1" applyProtection="1">
      <alignment vertical="center"/>
      <protection locked="0"/>
    </xf>
    <xf numFmtId="0" fontId="36" fillId="8" borderId="12" xfId="0" applyFont="1" applyFill="1" applyBorder="1" applyAlignment="1" applyProtection="1">
      <alignment vertical="center"/>
      <protection locked="0"/>
    </xf>
    <xf numFmtId="0" fontId="36" fillId="8" borderId="13" xfId="0" applyFont="1" applyFill="1" applyBorder="1" applyAlignment="1" applyProtection="1">
      <alignment vertical="center"/>
      <protection locked="0"/>
    </xf>
    <xf numFmtId="0" fontId="42" fillId="0" borderId="32" xfId="0" applyFont="1" applyBorder="1" applyAlignment="1">
      <alignment vertical="center" wrapText="1"/>
    </xf>
    <xf numFmtId="0" fontId="42" fillId="0" borderId="30" xfId="0" applyFont="1" applyBorder="1" applyAlignment="1">
      <alignment vertical="center" wrapText="1"/>
    </xf>
    <xf numFmtId="0" fontId="42" fillId="0" borderId="16" xfId="0" applyFont="1" applyBorder="1" applyAlignment="1">
      <alignment vertical="center" wrapText="1"/>
    </xf>
    <xf numFmtId="0" fontId="8" fillId="16" borderId="32" xfId="0" applyFont="1" applyFill="1" applyBorder="1" applyAlignment="1">
      <alignment vertical="center" wrapText="1"/>
    </xf>
    <xf numFmtId="0" fontId="42" fillId="0" borderId="2" xfId="0" applyFont="1" applyBorder="1" applyAlignment="1">
      <alignment vertical="center" wrapText="1"/>
    </xf>
    <xf numFmtId="0" fontId="42" fillId="0" borderId="25" xfId="0" applyFont="1" applyBorder="1" applyAlignment="1">
      <alignment vertical="center" wrapText="1"/>
    </xf>
    <xf numFmtId="0" fontId="42" fillId="0" borderId="21" xfId="0" applyFont="1" applyBorder="1" applyAlignment="1">
      <alignment vertical="center" wrapText="1"/>
    </xf>
    <xf numFmtId="0" fontId="2" fillId="0" borderId="0" xfId="0" applyFont="1" applyAlignment="1">
      <alignment vertical="center" wrapText="1"/>
    </xf>
    <xf numFmtId="0" fontId="39" fillId="0" borderId="0" xfId="0" applyFont="1" applyAlignment="1">
      <alignment vertical="center" wrapText="1"/>
    </xf>
    <xf numFmtId="9" fontId="41" fillId="17" borderId="28" xfId="0" applyNumberFormat="1" applyFont="1" applyFill="1" applyBorder="1" applyAlignment="1" applyProtection="1">
      <alignment vertical="center" wrapText="1"/>
      <protection locked="0"/>
    </xf>
    <xf numFmtId="0" fontId="12" fillId="12" borderId="28" xfId="0" applyFont="1" applyFill="1" applyBorder="1" applyAlignment="1">
      <alignment horizontal="center" wrapText="1"/>
    </xf>
    <xf numFmtId="0" fontId="12" fillId="12" borderId="28" xfId="0" applyFont="1" applyFill="1" applyBorder="1" applyAlignment="1">
      <alignment horizontal="center" vertical="top" wrapText="1"/>
    </xf>
    <xf numFmtId="0" fontId="12" fillId="12" borderId="13" xfId="0" applyFont="1" applyFill="1" applyBorder="1" applyAlignment="1">
      <alignment horizontal="center" vertical="top" wrapText="1"/>
    </xf>
    <xf numFmtId="9" fontId="12" fillId="12" borderId="14" xfId="0" applyNumberFormat="1" applyFont="1" applyFill="1" applyBorder="1" applyAlignment="1">
      <alignment horizontal="center"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8" fillId="16" borderId="51" xfId="0" applyFont="1" applyFill="1" applyBorder="1" applyAlignment="1">
      <alignment vertical="center" wrapText="1"/>
    </xf>
    <xf numFmtId="0" fontId="42" fillId="0" borderId="0" xfId="0" applyFont="1" applyAlignment="1">
      <alignment vertical="center" wrapText="1"/>
    </xf>
    <xf numFmtId="0" fontId="42" fillId="0" borderId="24" xfId="0" applyFont="1" applyBorder="1" applyAlignment="1">
      <alignment vertical="center" wrapText="1"/>
    </xf>
    <xf numFmtId="0" fontId="42" fillId="0" borderId="20" xfId="0" applyFont="1" applyBorder="1" applyAlignment="1">
      <alignment vertical="center" wrapText="1"/>
    </xf>
    <xf numFmtId="165" fontId="23" fillId="10" borderId="28" xfId="0" applyNumberFormat="1" applyFont="1" applyFill="1" applyBorder="1" applyAlignment="1">
      <alignment horizontal="center" vertical="center" wrapText="1"/>
    </xf>
    <xf numFmtId="0" fontId="45" fillId="5" borderId="28" xfId="0" applyFont="1" applyFill="1" applyBorder="1" applyAlignment="1">
      <alignment horizontal="center" vertical="center" wrapText="1" readingOrder="1"/>
    </xf>
    <xf numFmtId="9" fontId="45" fillId="3" borderId="28" xfId="0" applyNumberFormat="1" applyFont="1" applyFill="1" applyBorder="1" applyAlignment="1">
      <alignment horizontal="center" vertical="center" wrapText="1" readingOrder="1"/>
    </xf>
    <xf numFmtId="10" fontId="45" fillId="3" borderId="28" xfId="0" applyNumberFormat="1" applyFont="1" applyFill="1" applyBorder="1" applyAlignment="1">
      <alignment horizontal="center" vertical="center" wrapText="1" readingOrder="1"/>
    </xf>
    <xf numFmtId="0" fontId="45" fillId="2" borderId="28" xfId="0" applyFont="1" applyFill="1" applyBorder="1" applyAlignment="1">
      <alignment horizontal="center" vertical="center" wrapText="1" readingOrder="1"/>
    </xf>
    <xf numFmtId="0" fontId="45" fillId="4" borderId="28" xfId="0" applyFont="1" applyFill="1" applyBorder="1" applyAlignment="1">
      <alignment horizontal="center" vertical="center" wrapText="1" readingOrder="1"/>
    </xf>
    <xf numFmtId="9" fontId="45" fillId="3" borderId="0" xfId="0" applyNumberFormat="1" applyFont="1" applyFill="1" applyAlignment="1">
      <alignment horizontal="center" vertical="center" wrapText="1" readingOrder="1"/>
    </xf>
    <xf numFmtId="0" fontId="13" fillId="12" borderId="11" xfId="0" applyFont="1" applyFill="1" applyBorder="1" applyAlignment="1">
      <alignment horizontal="center" vertical="center" wrapText="1"/>
    </xf>
    <xf numFmtId="0" fontId="13" fillId="12" borderId="28" xfId="0" applyFont="1" applyFill="1" applyBorder="1" applyAlignment="1">
      <alignment horizontal="center" vertical="center" wrapText="1"/>
    </xf>
    <xf numFmtId="0" fontId="13" fillId="12" borderId="13" xfId="0" applyFont="1" applyFill="1" applyBorder="1" applyAlignment="1">
      <alignment horizontal="center" vertical="center" wrapText="1"/>
    </xf>
    <xf numFmtId="9" fontId="44" fillId="12" borderId="11" xfId="0" applyNumberFormat="1" applyFont="1" applyFill="1" applyBorder="1" applyAlignment="1">
      <alignment horizontal="center" vertical="center" wrapText="1"/>
    </xf>
    <xf numFmtId="9" fontId="44" fillId="12" borderId="28" xfId="0" applyNumberFormat="1" applyFont="1" applyFill="1" applyBorder="1" applyAlignment="1">
      <alignment horizontal="center" vertical="center" wrapText="1"/>
    </xf>
    <xf numFmtId="9" fontId="44" fillId="12" borderId="13" xfId="0" applyNumberFormat="1" applyFont="1" applyFill="1" applyBorder="1" applyAlignment="1">
      <alignment horizontal="center" vertical="center" wrapText="1"/>
    </xf>
    <xf numFmtId="0" fontId="5" fillId="8" borderId="0" xfId="0" applyFont="1" applyFill="1" applyAlignment="1">
      <alignment horizontal="right" vertical="center"/>
    </xf>
    <xf numFmtId="0" fontId="43" fillId="8" borderId="7" xfId="0" applyFont="1" applyFill="1" applyBorder="1" applyAlignment="1">
      <alignment horizontal="right" vertical="center"/>
    </xf>
    <xf numFmtId="0" fontId="43" fillId="8" borderId="7" xfId="0" applyFont="1" applyFill="1" applyBorder="1"/>
    <xf numFmtId="0" fontId="43" fillId="8" borderId="0" xfId="0" applyFont="1" applyFill="1" applyAlignment="1">
      <alignment horizontal="right"/>
    </xf>
    <xf numFmtId="0" fontId="43" fillId="8" borderId="0" xfId="0" applyFont="1" applyFill="1" applyAlignment="1">
      <alignment horizontal="center"/>
    </xf>
    <xf numFmtId="0" fontId="43" fillId="8" borderId="0" xfId="0" applyFont="1" applyFill="1"/>
    <xf numFmtId="0" fontId="5" fillId="8" borderId="0" xfId="0" applyFont="1" applyFill="1" applyAlignment="1" applyProtection="1">
      <alignment vertical="center"/>
      <protection locked="0"/>
    </xf>
    <xf numFmtId="0" fontId="5" fillId="15" borderId="28" xfId="0" applyFont="1" applyFill="1" applyBorder="1" applyAlignment="1" applyProtection="1">
      <alignment horizontal="center" vertical="center"/>
      <protection locked="0"/>
    </xf>
    <xf numFmtId="9" fontId="5" fillId="10" borderId="13" xfId="1" applyFont="1" applyFill="1" applyBorder="1" applyAlignment="1" applyProtection="1">
      <alignment horizontal="center" vertical="center"/>
      <protection locked="0"/>
    </xf>
    <xf numFmtId="0" fontId="43" fillId="8" borderId="0" xfId="0" applyFont="1" applyFill="1" applyProtection="1">
      <protection locked="0"/>
    </xf>
    <xf numFmtId="0" fontId="46" fillId="8" borderId="0" xfId="0" applyFont="1" applyFill="1" applyAlignment="1" applyProtection="1">
      <alignment horizontal="center"/>
      <protection locked="0"/>
    </xf>
    <xf numFmtId="0" fontId="5" fillId="8" borderId="27" xfId="0" applyFont="1" applyFill="1" applyBorder="1" applyAlignment="1" applyProtection="1">
      <alignment vertical="center"/>
      <protection locked="0"/>
    </xf>
    <xf numFmtId="0" fontId="5" fillId="8" borderId="0" xfId="0" applyFont="1" applyFill="1" applyAlignment="1" applyProtection="1">
      <alignment horizontal="right" vertical="center"/>
      <protection locked="0"/>
    </xf>
    <xf numFmtId="0" fontId="43" fillId="8" borderId="18" xfId="0" applyFont="1" applyFill="1" applyBorder="1"/>
    <xf numFmtId="0" fontId="43" fillId="8" borderId="19" xfId="0" applyFont="1" applyFill="1" applyBorder="1"/>
    <xf numFmtId="9" fontId="43" fillId="10" borderId="11" xfId="1" applyFont="1" applyFill="1" applyBorder="1" applyAlignment="1">
      <alignment horizontal="center" vertical="center"/>
    </xf>
    <xf numFmtId="9" fontId="43" fillId="8" borderId="0" xfId="0" applyNumberFormat="1" applyFont="1" applyFill="1" applyAlignment="1">
      <alignment horizontal="center"/>
    </xf>
    <xf numFmtId="0" fontId="32" fillId="8" borderId="7" xfId="0" applyFont="1" applyFill="1" applyBorder="1" applyAlignment="1">
      <alignment vertical="center" wrapText="1"/>
    </xf>
    <xf numFmtId="0" fontId="32" fillId="8" borderId="0" xfId="0" applyFont="1" applyFill="1" applyAlignment="1">
      <alignment vertical="center" wrapText="1"/>
    </xf>
    <xf numFmtId="0" fontId="32" fillId="8" borderId="17" xfId="0" applyFont="1" applyFill="1" applyBorder="1" applyAlignment="1">
      <alignment vertical="center" wrapText="1"/>
    </xf>
    <xf numFmtId="0" fontId="25" fillId="0" borderId="28" xfId="0" applyFont="1" applyBorder="1" applyAlignment="1">
      <alignment horizontal="left" vertical="center"/>
    </xf>
    <xf numFmtId="0" fontId="32" fillId="14" borderId="16" xfId="0" applyFont="1" applyFill="1" applyBorder="1" applyAlignment="1">
      <alignment horizontal="left" vertical="center"/>
    </xf>
    <xf numFmtId="0" fontId="7" fillId="0" borderId="28" xfId="0" applyFont="1" applyBorder="1" applyAlignment="1">
      <alignment horizontal="left" vertical="center"/>
    </xf>
    <xf numFmtId="0" fontId="48" fillId="14" borderId="16" xfId="0" applyFont="1" applyFill="1" applyBorder="1" applyAlignment="1">
      <alignment horizontal="left" vertical="center"/>
    </xf>
    <xf numFmtId="0" fontId="28" fillId="14" borderId="0" xfId="0" applyFont="1" applyFill="1" applyAlignment="1">
      <alignment horizontal="justify" vertical="center"/>
    </xf>
    <xf numFmtId="0" fontId="12" fillId="8" borderId="28" xfId="0" applyFont="1" applyFill="1" applyBorder="1" applyAlignment="1">
      <alignment horizontal="justify" vertical="center"/>
    </xf>
    <xf numFmtId="0" fontId="49" fillId="8" borderId="28" xfId="0" applyFont="1" applyFill="1" applyBorder="1" applyAlignment="1">
      <alignment horizontal="justify" vertical="center"/>
    </xf>
    <xf numFmtId="0" fontId="49" fillId="8" borderId="28" xfId="0" applyFont="1" applyFill="1" applyBorder="1" applyAlignment="1">
      <alignment horizontal="justify" vertical="center" wrapText="1"/>
    </xf>
    <xf numFmtId="0" fontId="49" fillId="8" borderId="32" xfId="0" applyFont="1" applyFill="1" applyBorder="1" applyAlignment="1">
      <alignment horizontal="justify" vertical="center" wrapText="1"/>
    </xf>
    <xf numFmtId="0" fontId="31" fillId="8" borderId="38" xfId="0" applyFont="1" applyFill="1" applyBorder="1" applyAlignment="1">
      <alignment horizontal="justify" vertical="center" wrapText="1"/>
    </xf>
    <xf numFmtId="0" fontId="31" fillId="8" borderId="35" xfId="0" applyFont="1" applyFill="1" applyBorder="1" applyAlignment="1">
      <alignment horizontal="justify" vertical="center" wrapText="1"/>
    </xf>
    <xf numFmtId="0" fontId="31" fillId="8" borderId="52" xfId="0" applyFont="1" applyFill="1" applyBorder="1" applyAlignment="1">
      <alignment horizontal="justify" vertical="center" wrapText="1"/>
    </xf>
    <xf numFmtId="0" fontId="31" fillId="8" borderId="54" xfId="0" applyFont="1" applyFill="1" applyBorder="1" applyAlignment="1">
      <alignment horizontal="justify" vertical="center" wrapText="1"/>
    </xf>
    <xf numFmtId="0" fontId="11" fillId="0" borderId="28"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0" fillId="8" borderId="58" xfId="0" applyFont="1" applyFill="1" applyBorder="1" applyProtection="1">
      <protection locked="0"/>
    </xf>
    <xf numFmtId="0" fontId="10" fillId="8" borderId="49" xfId="0" applyFont="1" applyFill="1" applyBorder="1" applyProtection="1">
      <protection locked="0"/>
    </xf>
    <xf numFmtId="0" fontId="5" fillId="0" borderId="5" xfId="0" applyFont="1" applyBorder="1" applyAlignment="1">
      <alignment horizontal="center" vertical="center" textRotation="90"/>
    </xf>
    <xf numFmtId="0" fontId="5" fillId="0" borderId="7" xfId="0" applyFont="1" applyBorder="1" applyAlignment="1">
      <alignment horizontal="center" vertical="center" textRotation="90"/>
    </xf>
    <xf numFmtId="0" fontId="5" fillId="0" borderId="9" xfId="0" applyFont="1" applyBorder="1" applyAlignment="1">
      <alignment horizontal="center" vertical="center" textRotation="90"/>
    </xf>
    <xf numFmtId="0" fontId="5" fillId="0" borderId="6" xfId="0" applyFont="1" applyBorder="1" applyAlignment="1">
      <alignment horizontal="center" vertical="center" textRotation="90"/>
    </xf>
    <xf numFmtId="0" fontId="5" fillId="0" borderId="8" xfId="0" applyFont="1" applyBorder="1" applyAlignment="1">
      <alignment horizontal="center" vertical="center" textRotation="90"/>
    </xf>
    <xf numFmtId="0" fontId="5" fillId="0" borderId="10" xfId="0" applyFont="1" applyBorder="1" applyAlignment="1">
      <alignment horizontal="center" vertical="center" textRotation="90"/>
    </xf>
    <xf numFmtId="0" fontId="50" fillId="0" borderId="11" xfId="0" applyFont="1" applyBorder="1" applyAlignment="1">
      <alignment horizontal="left" vertical="center"/>
    </xf>
    <xf numFmtId="0" fontId="50" fillId="0" borderId="13" xfId="0" applyFont="1" applyBorder="1" applyAlignment="1">
      <alignment horizontal="left" vertical="center"/>
    </xf>
    <xf numFmtId="0" fontId="0" fillId="0" borderId="5" xfId="0" applyBorder="1" applyAlignment="1">
      <alignment horizontal="center"/>
    </xf>
    <xf numFmtId="0" fontId="0" fillId="0" borderId="34"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50" fillId="0" borderId="5" xfId="0" applyFont="1" applyBorder="1" applyAlignment="1">
      <alignment horizontal="center" vertical="center" wrapText="1"/>
    </xf>
    <xf numFmtId="0" fontId="50" fillId="0" borderId="33"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Alignment="1">
      <alignment horizontal="center" vertical="center" wrapText="1"/>
    </xf>
    <xf numFmtId="0" fontId="50" fillId="0" borderId="17"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48" fillId="8" borderId="5" xfId="0" applyFont="1" applyFill="1" applyBorder="1" applyAlignment="1">
      <alignment horizontal="justify" vertical="center" wrapText="1"/>
    </xf>
    <xf numFmtId="0" fontId="48" fillId="8" borderId="33" xfId="0" applyFont="1" applyFill="1" applyBorder="1" applyAlignment="1">
      <alignment horizontal="justify" vertical="center" wrapText="1"/>
    </xf>
    <xf numFmtId="0" fontId="48" fillId="8" borderId="34" xfId="0" applyFont="1" applyFill="1" applyBorder="1" applyAlignment="1">
      <alignment horizontal="justify" vertical="center" wrapText="1"/>
    </xf>
    <xf numFmtId="0" fontId="48" fillId="8" borderId="11" xfId="0" applyFont="1" applyFill="1" applyBorder="1" applyAlignment="1">
      <alignment horizontal="justify" vertical="center" wrapText="1"/>
    </xf>
    <xf numFmtId="0" fontId="48" fillId="8" borderId="12" xfId="0" applyFont="1" applyFill="1" applyBorder="1" applyAlignment="1">
      <alignment horizontal="justify" vertical="center" wrapText="1"/>
    </xf>
    <xf numFmtId="0" fontId="48" fillId="8" borderId="13" xfId="0" applyFont="1" applyFill="1" applyBorder="1" applyAlignment="1">
      <alignment horizontal="justify" vertical="center" wrapText="1"/>
    </xf>
    <xf numFmtId="0" fontId="0" fillId="0" borderId="32" xfId="0" applyBorder="1" applyAlignment="1">
      <alignment horizontal="center"/>
    </xf>
    <xf numFmtId="0" fontId="0" fillId="0" borderId="30" xfId="0" applyBorder="1" applyAlignment="1">
      <alignment horizontal="center"/>
    </xf>
    <xf numFmtId="0" fontId="0" fillId="0" borderId="16" xfId="0" applyBorder="1" applyAlignment="1">
      <alignment horizontal="center"/>
    </xf>
    <xf numFmtId="0" fontId="25" fillId="0" borderId="5"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1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47" fillId="15" borderId="0" xfId="0" applyFont="1" applyFill="1" applyAlignment="1">
      <alignment horizontal="center" vertical="center"/>
    </xf>
    <xf numFmtId="0" fontId="30" fillId="8" borderId="0" xfId="0" applyFont="1" applyFill="1" applyAlignment="1">
      <alignment horizontal="center"/>
    </xf>
    <xf numFmtId="0" fontId="9" fillId="0" borderId="32"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9" fontId="36" fillId="0" borderId="32" xfId="1" applyFont="1" applyBorder="1" applyAlignment="1" applyProtection="1">
      <alignment horizontal="center" vertical="center" wrapText="1"/>
    </xf>
    <xf numFmtId="9" fontId="36" fillId="0" borderId="30" xfId="1" applyFont="1" applyBorder="1" applyAlignment="1" applyProtection="1">
      <alignment horizontal="center" vertical="center" wrapText="1"/>
    </xf>
    <xf numFmtId="9" fontId="36" fillId="0" borderId="16" xfId="1" applyFont="1" applyBorder="1" applyAlignment="1" applyProtection="1">
      <alignment horizontal="center" vertical="center" wrapText="1"/>
    </xf>
    <xf numFmtId="9" fontId="36" fillId="0" borderId="32" xfId="1" applyFont="1" applyFill="1" applyBorder="1" applyAlignment="1" applyProtection="1">
      <alignment horizontal="center" vertical="center" wrapText="1"/>
    </xf>
    <xf numFmtId="9" fontId="36" fillId="0" borderId="30" xfId="1" applyFont="1" applyFill="1" applyBorder="1" applyAlignment="1" applyProtection="1">
      <alignment horizontal="center" vertical="center" wrapText="1"/>
    </xf>
    <xf numFmtId="9" fontId="36" fillId="0" borderId="16" xfId="1" applyFont="1" applyFill="1" applyBorder="1" applyAlignment="1" applyProtection="1">
      <alignment horizontal="center" vertical="center" wrapText="1"/>
    </xf>
    <xf numFmtId="9" fontId="36" fillId="0" borderId="32" xfId="1" applyFont="1" applyBorder="1" applyAlignment="1" applyProtection="1">
      <alignment horizontal="center" vertical="center" wrapText="1"/>
      <protection locked="0"/>
    </xf>
    <xf numFmtId="9" fontId="36" fillId="0" borderId="30" xfId="1" applyFont="1" applyBorder="1" applyAlignment="1" applyProtection="1">
      <alignment horizontal="center" vertical="center" wrapText="1"/>
      <protection locked="0"/>
    </xf>
    <xf numFmtId="9" fontId="36" fillId="0" borderId="16" xfId="1" applyFont="1" applyBorder="1" applyAlignment="1" applyProtection="1">
      <alignment horizontal="center" vertical="center" wrapText="1"/>
      <protection locked="0"/>
    </xf>
    <xf numFmtId="9" fontId="41" fillId="0" borderId="32" xfId="1" applyFont="1" applyFill="1" applyBorder="1" applyAlignment="1" applyProtection="1">
      <alignment horizontal="center" vertical="center" wrapText="1"/>
      <protection locked="0"/>
    </xf>
    <xf numFmtId="9" fontId="41" fillId="0" borderId="30" xfId="1" applyFont="1" applyFill="1" applyBorder="1" applyAlignment="1" applyProtection="1">
      <alignment horizontal="center" vertical="center" wrapText="1"/>
      <protection locked="0"/>
    </xf>
    <xf numFmtId="9" fontId="41" fillId="0" borderId="16" xfId="1" applyFont="1" applyFill="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9" fontId="36" fillId="0" borderId="32" xfId="1" applyFont="1" applyFill="1" applyBorder="1" applyAlignment="1" applyProtection="1">
      <alignment horizontal="center" vertical="center" wrapText="1"/>
      <protection locked="0"/>
    </xf>
    <xf numFmtId="9" fontId="36" fillId="0" borderId="30" xfId="1" applyFont="1" applyFill="1" applyBorder="1" applyAlignment="1" applyProtection="1">
      <alignment horizontal="center" vertical="center" wrapText="1"/>
      <protection locked="0"/>
    </xf>
    <xf numFmtId="9" fontId="36" fillId="0" borderId="16" xfId="1" applyFont="1" applyFill="1" applyBorder="1" applyAlignment="1" applyProtection="1">
      <alignment horizontal="center" vertical="center" wrapText="1"/>
      <protection locked="0"/>
    </xf>
    <xf numFmtId="9" fontId="41" fillId="0" borderId="32" xfId="0" applyNumberFormat="1" applyFont="1" applyBorder="1" applyAlignment="1" applyProtection="1">
      <alignment horizontal="center" vertical="center" wrapText="1"/>
      <protection locked="0"/>
    </xf>
    <xf numFmtId="9" fontId="41" fillId="0" borderId="30" xfId="0" applyNumberFormat="1" applyFont="1" applyBorder="1" applyAlignment="1" applyProtection="1">
      <alignment horizontal="center" vertical="center" wrapText="1"/>
      <protection locked="0"/>
    </xf>
    <xf numFmtId="9" fontId="41" fillId="0" borderId="16" xfId="0" applyNumberFormat="1" applyFont="1" applyBorder="1" applyAlignment="1" applyProtection="1">
      <alignment horizontal="center" vertical="center" wrapText="1"/>
      <protection locked="0"/>
    </xf>
    <xf numFmtId="14" fontId="9" fillId="0" borderId="32" xfId="0" applyNumberFormat="1" applyFont="1" applyBorder="1" applyAlignment="1" applyProtection="1">
      <alignment horizontal="center" vertical="center" wrapText="1"/>
      <protection locked="0"/>
    </xf>
    <xf numFmtId="14" fontId="9" fillId="0" borderId="30" xfId="0" applyNumberFormat="1" applyFont="1" applyBorder="1" applyAlignment="1" applyProtection="1">
      <alignment horizontal="center" vertical="center" wrapText="1"/>
      <protection locked="0"/>
    </xf>
    <xf numFmtId="14" fontId="9" fillId="0" borderId="16" xfId="0" applyNumberFormat="1" applyFont="1" applyBorder="1" applyAlignment="1" applyProtection="1">
      <alignment horizontal="center" vertical="center" wrapText="1"/>
      <protection locked="0"/>
    </xf>
    <xf numFmtId="9" fontId="36" fillId="0" borderId="32" xfId="0" applyNumberFormat="1" applyFont="1" applyBorder="1" applyAlignment="1" applyProtection="1">
      <alignment horizontal="center" vertical="center" wrapText="1"/>
      <protection locked="0"/>
    </xf>
    <xf numFmtId="9" fontId="36" fillId="0" borderId="30" xfId="0" applyNumberFormat="1" applyFont="1" applyBorder="1" applyAlignment="1" applyProtection="1">
      <alignment horizontal="center" vertical="center" wrapText="1"/>
      <protection locked="0"/>
    </xf>
    <xf numFmtId="9" fontId="36" fillId="0" borderId="16" xfId="0" applyNumberFormat="1" applyFont="1" applyBorder="1" applyAlignment="1" applyProtection="1">
      <alignment horizontal="center" vertical="center" wrapText="1"/>
      <protection locked="0"/>
    </xf>
    <xf numFmtId="9" fontId="41" fillId="0" borderId="32" xfId="1" applyFont="1" applyBorder="1" applyAlignment="1" applyProtection="1">
      <alignment horizontal="center" vertical="center" wrapText="1"/>
      <protection locked="0"/>
    </xf>
    <xf numFmtId="9" fontId="41" fillId="0" borderId="30" xfId="1" applyFont="1" applyBorder="1" applyAlignment="1" applyProtection="1">
      <alignment horizontal="center" vertical="center" wrapText="1"/>
      <protection locked="0"/>
    </xf>
    <xf numFmtId="9" fontId="41" fillId="0" borderId="16" xfId="1" applyFont="1" applyBorder="1" applyAlignment="1" applyProtection="1">
      <alignment horizontal="center" vertical="center" wrapText="1"/>
      <protection locked="0"/>
    </xf>
    <xf numFmtId="0" fontId="37" fillId="17" borderId="32" xfId="0" applyFont="1" applyFill="1" applyBorder="1" applyAlignment="1" applyProtection="1">
      <alignment horizontal="center" vertical="center" wrapText="1"/>
      <protection locked="0"/>
    </xf>
    <xf numFmtId="0" fontId="37" fillId="17" borderId="30" xfId="0" applyFont="1" applyFill="1" applyBorder="1" applyAlignment="1" applyProtection="1">
      <alignment horizontal="center" vertical="center" wrapText="1"/>
      <protection locked="0"/>
    </xf>
    <xf numFmtId="0" fontId="37" fillId="17" borderId="16" xfId="0" applyFont="1" applyFill="1" applyBorder="1" applyAlignment="1" applyProtection="1">
      <alignment horizontal="center" vertical="center" wrapText="1"/>
      <protection locked="0"/>
    </xf>
    <xf numFmtId="9" fontId="9" fillId="0" borderId="32" xfId="0" applyNumberFormat="1" applyFont="1" applyBorder="1" applyAlignment="1" applyProtection="1">
      <alignment horizontal="center" vertical="center" wrapText="1"/>
      <protection locked="0"/>
    </xf>
    <xf numFmtId="0" fontId="36" fillId="16" borderId="32" xfId="0" applyFont="1" applyFill="1" applyBorder="1" applyAlignment="1">
      <alignment horizontal="center" vertical="center" wrapText="1"/>
    </xf>
    <xf numFmtId="0" fontId="36" fillId="16" borderId="16" xfId="0" applyFont="1" applyFill="1" applyBorder="1" applyAlignment="1">
      <alignment horizontal="center" vertical="center" wrapText="1"/>
    </xf>
    <xf numFmtId="0" fontId="36" fillId="16" borderId="5" xfId="0" applyFont="1" applyFill="1" applyBorder="1" applyAlignment="1">
      <alignment horizontal="center" vertical="center" wrapText="1"/>
    </xf>
    <xf numFmtId="0" fontId="36" fillId="16" borderId="9" xfId="0" applyFont="1" applyFill="1" applyBorder="1" applyAlignment="1">
      <alignment horizontal="center" vertical="center" wrapText="1"/>
    </xf>
    <xf numFmtId="0" fontId="36" fillId="16" borderId="11" xfId="0" applyFont="1" applyFill="1" applyBorder="1" applyAlignment="1">
      <alignment horizontal="center" vertical="center" wrapText="1"/>
    </xf>
    <xf numFmtId="0" fontId="36" fillId="16" borderId="12" xfId="0" applyFont="1" applyFill="1" applyBorder="1" applyAlignment="1">
      <alignment horizontal="center" vertical="center" wrapText="1"/>
    </xf>
    <xf numFmtId="0" fontId="36" fillId="16" borderId="13" xfId="0" applyFont="1" applyFill="1" applyBorder="1" applyAlignment="1">
      <alignment horizontal="center" vertical="center" wrapText="1"/>
    </xf>
    <xf numFmtId="0" fontId="52" fillId="0" borderId="11" xfId="0" applyFont="1" applyBorder="1" applyAlignment="1">
      <alignment horizontal="left" vertical="center"/>
    </xf>
    <xf numFmtId="0" fontId="52" fillId="0" borderId="13" xfId="0" applyFont="1" applyBorder="1" applyAlignment="1">
      <alignment horizontal="left" vertical="center"/>
    </xf>
    <xf numFmtId="0" fontId="40" fillId="15" borderId="11" xfId="0" applyFont="1" applyFill="1" applyBorder="1" applyAlignment="1">
      <alignment horizontal="center" vertical="center"/>
    </xf>
    <xf numFmtId="0" fontId="40" fillId="15" borderId="12" xfId="0" applyFont="1" applyFill="1" applyBorder="1" applyAlignment="1">
      <alignment horizontal="center" vertical="center"/>
    </xf>
    <xf numFmtId="0" fontId="40" fillId="15" borderId="13" xfId="0" applyFont="1" applyFill="1" applyBorder="1" applyAlignment="1">
      <alignment horizontal="center" vertical="center"/>
    </xf>
    <xf numFmtId="0" fontId="40" fillId="0" borderId="5"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0" fontId="40" fillId="0" borderId="17"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36" fillId="15" borderId="11" xfId="0" applyFont="1" applyFill="1" applyBorder="1" applyAlignment="1">
      <alignment horizontal="center" vertical="center"/>
    </xf>
    <xf numFmtId="0" fontId="36" fillId="15" borderId="12" xfId="0" applyFont="1" applyFill="1" applyBorder="1" applyAlignment="1">
      <alignment horizontal="center" vertical="center"/>
    </xf>
    <xf numFmtId="0" fontId="36" fillId="15" borderId="13" xfId="0" applyFont="1" applyFill="1" applyBorder="1" applyAlignment="1">
      <alignment horizontal="center" vertical="center"/>
    </xf>
    <xf numFmtId="0" fontId="36" fillId="15" borderId="42" xfId="0" applyFont="1" applyFill="1" applyBorder="1" applyAlignment="1">
      <alignment horizontal="center" vertical="center"/>
    </xf>
    <xf numFmtId="0" fontId="36" fillId="15" borderId="43" xfId="0" applyFont="1" applyFill="1" applyBorder="1" applyAlignment="1">
      <alignment horizontal="center" vertical="center"/>
    </xf>
    <xf numFmtId="2" fontId="36" fillId="16" borderId="32" xfId="0" applyNumberFormat="1" applyFont="1" applyFill="1" applyBorder="1" applyAlignment="1">
      <alignment horizontal="center" vertical="center" wrapText="1"/>
    </xf>
    <xf numFmtId="2" fontId="36" fillId="16" borderId="16" xfId="0" applyNumberFormat="1" applyFont="1" applyFill="1" applyBorder="1" applyAlignment="1">
      <alignment horizontal="center" vertical="center" wrapText="1"/>
    </xf>
    <xf numFmtId="0" fontId="36" fillId="17" borderId="32" xfId="0" applyFont="1" applyFill="1" applyBorder="1" applyAlignment="1">
      <alignment horizontal="center" vertical="center"/>
    </xf>
    <xf numFmtId="0" fontId="36" fillId="17" borderId="16" xfId="0" applyFont="1" applyFill="1" applyBorder="1" applyAlignment="1">
      <alignment horizontal="center" vertical="center"/>
    </xf>
    <xf numFmtId="0" fontId="36" fillId="17" borderId="11" xfId="0" applyFont="1" applyFill="1" applyBorder="1" applyAlignment="1" applyProtection="1">
      <alignment horizontal="center" vertical="center"/>
      <protection locked="0"/>
    </xf>
    <xf numFmtId="0" fontId="36" fillId="17" borderId="13" xfId="0" applyFont="1" applyFill="1" applyBorder="1" applyAlignment="1" applyProtection="1">
      <alignment horizontal="center" vertical="center"/>
      <protection locked="0"/>
    </xf>
    <xf numFmtId="9" fontId="9" fillId="0" borderId="32" xfId="1" applyFont="1" applyBorder="1" applyAlignment="1" applyProtection="1">
      <alignment horizontal="center" vertical="center" wrapText="1"/>
      <protection locked="0"/>
    </xf>
    <xf numFmtId="9" fontId="9" fillId="0" borderId="30" xfId="1" applyFont="1" applyBorder="1" applyAlignment="1" applyProtection="1">
      <alignment horizontal="center" vertical="center" wrapText="1"/>
      <protection locked="0"/>
    </xf>
    <xf numFmtId="9" fontId="9" fillId="0" borderId="16" xfId="1" applyFont="1" applyBorder="1" applyAlignment="1" applyProtection="1">
      <alignment horizontal="center" vertical="center" wrapText="1"/>
      <protection locked="0"/>
    </xf>
    <xf numFmtId="0" fontId="36" fillId="17" borderId="11" xfId="0" applyFont="1" applyFill="1" applyBorder="1" applyAlignment="1" applyProtection="1">
      <alignment horizontal="center" vertical="center" wrapText="1"/>
      <protection locked="0"/>
    </xf>
    <xf numFmtId="0" fontId="36" fillId="17" borderId="12" xfId="0" applyFont="1" applyFill="1" applyBorder="1" applyAlignment="1" applyProtection="1">
      <alignment horizontal="center" vertical="center" wrapText="1"/>
      <protection locked="0"/>
    </xf>
    <xf numFmtId="0" fontId="36" fillId="17" borderId="13" xfId="0" applyFont="1" applyFill="1" applyBorder="1" applyAlignment="1" applyProtection="1">
      <alignment horizontal="center" vertical="center" wrapText="1"/>
      <protection locked="0"/>
    </xf>
    <xf numFmtId="9" fontId="9" fillId="0" borderId="30" xfId="0" applyNumberFormat="1" applyFont="1" applyBorder="1" applyAlignment="1" applyProtection="1">
      <alignment horizontal="center" vertical="center" wrapText="1"/>
      <protection locked="0"/>
    </xf>
    <xf numFmtId="9" fontId="9" fillId="0" borderId="16" xfId="0" applyNumberFormat="1" applyFont="1" applyBorder="1" applyAlignment="1" applyProtection="1">
      <alignment horizontal="center" vertical="center" wrapText="1"/>
      <protection locked="0"/>
    </xf>
    <xf numFmtId="9" fontId="36" fillId="17" borderId="11" xfId="0" applyNumberFormat="1" applyFont="1" applyFill="1" applyBorder="1" applyAlignment="1" applyProtection="1">
      <alignment horizontal="center" vertical="center" wrapText="1"/>
      <protection locked="0"/>
    </xf>
    <xf numFmtId="9" fontId="36" fillId="17" borderId="13" xfId="0" applyNumberFormat="1" applyFont="1" applyFill="1" applyBorder="1" applyAlignment="1" applyProtection="1">
      <alignment horizontal="center" vertical="center" wrapText="1"/>
      <protection locked="0"/>
    </xf>
    <xf numFmtId="0" fontId="43" fillId="0" borderId="32" xfId="0" applyFont="1" applyBorder="1" applyAlignment="1">
      <alignment horizontal="center"/>
    </xf>
    <xf numFmtId="0" fontId="43" fillId="0" borderId="30" xfId="0" applyFont="1" applyBorder="1" applyAlignment="1">
      <alignment horizontal="center"/>
    </xf>
    <xf numFmtId="0" fontId="43" fillId="0" borderId="16" xfId="0" applyFont="1" applyBorder="1" applyAlignment="1">
      <alignment horizont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25" fillId="8" borderId="36" xfId="0" applyFont="1" applyFill="1" applyBorder="1" applyAlignment="1">
      <alignment horizontal="justify" vertical="center" wrapText="1"/>
    </xf>
    <xf numFmtId="0" fontId="25" fillId="8" borderId="27" xfId="0" applyFont="1" applyFill="1" applyBorder="1" applyAlignment="1">
      <alignment horizontal="justify" vertical="center" wrapText="1"/>
    </xf>
    <xf numFmtId="0" fontId="25" fillId="8" borderId="37" xfId="0" applyFont="1" applyFill="1" applyBorder="1" applyAlignment="1">
      <alignment horizontal="justify" vertical="center" wrapText="1"/>
    </xf>
    <xf numFmtId="0" fontId="25" fillId="8" borderId="55" xfId="0" applyFont="1" applyFill="1" applyBorder="1" applyAlignment="1">
      <alignment horizontal="justify" vertical="center" wrapText="1"/>
    </xf>
    <xf numFmtId="0" fontId="25" fillId="8" borderId="56" xfId="0" applyFont="1" applyFill="1" applyBorder="1" applyAlignment="1">
      <alignment horizontal="justify" vertical="center" wrapText="1"/>
    </xf>
    <xf numFmtId="0" fontId="25" fillId="8" borderId="57" xfId="0" applyFont="1" applyFill="1" applyBorder="1" applyAlignment="1">
      <alignment horizontal="justify" vertical="center" wrapText="1"/>
    </xf>
    <xf numFmtId="0" fontId="32" fillId="8" borderId="5" xfId="0" applyFont="1" applyFill="1" applyBorder="1" applyAlignment="1">
      <alignment horizontal="center" vertical="center" wrapText="1"/>
    </xf>
    <xf numFmtId="0" fontId="32" fillId="8" borderId="33" xfId="0" applyFont="1" applyFill="1" applyBorder="1" applyAlignment="1">
      <alignment horizontal="center" vertical="center" wrapText="1"/>
    </xf>
    <xf numFmtId="0" fontId="32" fillId="8" borderId="34"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15" xfId="0" applyFont="1" applyFill="1" applyBorder="1" applyAlignment="1">
      <alignment horizontal="center" vertical="center" wrapText="1"/>
    </xf>
    <xf numFmtId="0" fontId="25" fillId="8" borderId="32" xfId="0" applyFont="1" applyFill="1" applyBorder="1" applyAlignment="1">
      <alignment horizontal="center" vertical="center"/>
    </xf>
    <xf numFmtId="0" fontId="25" fillId="8" borderId="16" xfId="0" applyFont="1" applyFill="1" applyBorder="1" applyAlignment="1">
      <alignment horizontal="center" vertical="center"/>
    </xf>
    <xf numFmtId="0" fontId="32" fillId="8" borderId="11" xfId="0" applyFont="1" applyFill="1" applyBorder="1" applyAlignment="1">
      <alignment horizontal="center" vertical="center" wrapText="1"/>
    </xf>
    <xf numFmtId="0" fontId="32" fillId="8" borderId="12"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32" fillId="8" borderId="0" xfId="0" applyFont="1" applyFill="1" applyBorder="1" applyAlignment="1">
      <alignment horizontal="center" vertical="center" wrapText="1"/>
    </xf>
    <xf numFmtId="0" fontId="32" fillId="8" borderId="17" xfId="0" applyFont="1" applyFill="1" applyBorder="1" applyAlignment="1">
      <alignment horizontal="center" vertical="center" wrapText="1"/>
    </xf>
    <xf numFmtId="0" fontId="25" fillId="8" borderId="26" xfId="0" applyFont="1" applyFill="1" applyBorder="1" applyAlignment="1">
      <alignment horizontal="justify" vertical="center" wrapText="1"/>
    </xf>
    <xf numFmtId="0" fontId="25" fillId="8" borderId="19" xfId="0" applyFont="1" applyFill="1" applyBorder="1" applyAlignment="1">
      <alignment horizontal="justify" vertical="center" wrapText="1"/>
    </xf>
    <xf numFmtId="0" fontId="25" fillId="8" borderId="39" xfId="0" applyFont="1" applyFill="1" applyBorder="1" applyAlignment="1">
      <alignment horizontal="justify" vertical="center" wrapText="1"/>
    </xf>
    <xf numFmtId="0" fontId="30" fillId="8" borderId="0" xfId="0" applyFont="1" applyFill="1" applyAlignment="1">
      <alignment horizontal="center" vertical="center"/>
    </xf>
    <xf numFmtId="0" fontId="25" fillId="8" borderId="53" xfId="0" applyFont="1" applyFill="1" applyBorder="1" applyAlignment="1">
      <alignment horizontal="justify" vertical="center" wrapText="1"/>
    </xf>
    <xf numFmtId="0" fontId="25" fillId="8" borderId="33" xfId="0" applyFont="1" applyFill="1" applyBorder="1" applyAlignment="1">
      <alignment horizontal="justify" vertical="center" wrapText="1"/>
    </xf>
    <xf numFmtId="0" fontId="25" fillId="8" borderId="34" xfId="0" applyFont="1" applyFill="1" applyBorder="1" applyAlignment="1">
      <alignment horizontal="justify" vertical="center" wrapText="1"/>
    </xf>
    <xf numFmtId="0" fontId="31" fillId="8" borderId="11"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39" fillId="15" borderId="11" xfId="0" applyFont="1" applyFill="1" applyBorder="1" applyAlignment="1">
      <alignment horizontal="center" vertical="center" wrapText="1"/>
    </xf>
    <xf numFmtId="0" fontId="39" fillId="15" borderId="12" xfId="0" applyFont="1" applyFill="1" applyBorder="1" applyAlignment="1">
      <alignment horizontal="center" vertical="center" wrapText="1"/>
    </xf>
    <xf numFmtId="0" fontId="39" fillId="15" borderId="13" xfId="0" applyFont="1" applyFill="1" applyBorder="1" applyAlignment="1">
      <alignment horizontal="center" vertical="center" wrapText="1"/>
    </xf>
    <xf numFmtId="0" fontId="12" fillId="16" borderId="11" xfId="0" applyFont="1" applyFill="1" applyBorder="1" applyAlignment="1">
      <alignment horizontal="center" vertical="top" wrapText="1"/>
    </xf>
    <xf numFmtId="0" fontId="12" fillId="16" borderId="12" xfId="0" applyFont="1" applyFill="1" applyBorder="1" applyAlignment="1">
      <alignment horizontal="center" vertical="top" wrapText="1"/>
    </xf>
    <xf numFmtId="0" fontId="12" fillId="16" borderId="13" xfId="0" applyFont="1" applyFill="1" applyBorder="1" applyAlignment="1">
      <alignment horizontal="center" vertical="top" wrapText="1"/>
    </xf>
    <xf numFmtId="0" fontId="12" fillId="8" borderId="11" xfId="0" applyFont="1" applyFill="1" applyBorder="1" applyAlignment="1">
      <alignment horizontal="left" vertical="center"/>
    </xf>
    <xf numFmtId="0" fontId="12" fillId="8" borderId="12" xfId="0" applyFont="1" applyFill="1" applyBorder="1" applyAlignment="1">
      <alignment horizontal="left" vertical="center"/>
    </xf>
    <xf numFmtId="0" fontId="12" fillId="8" borderId="13" xfId="0" applyFont="1" applyFill="1" applyBorder="1" applyAlignment="1">
      <alignment horizontal="left" vertical="center"/>
    </xf>
    <xf numFmtId="0" fontId="7" fillId="0" borderId="0" xfId="0" applyFont="1" applyAlignment="1">
      <alignment horizontal="left"/>
    </xf>
    <xf numFmtId="0" fontId="7" fillId="0" borderId="14" xfId="0" applyFont="1" applyBorder="1" applyAlignment="1">
      <alignment horizontal="left" vertical="center" wrapText="1"/>
    </xf>
    <xf numFmtId="0" fontId="7" fillId="0" borderId="0" xfId="0" applyFont="1" applyAlignment="1">
      <alignment horizontal="center"/>
    </xf>
    <xf numFmtId="0" fontId="7" fillId="0" borderId="17" xfId="0" applyFont="1" applyBorder="1" applyAlignment="1">
      <alignment horizont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3" xfId="0" applyFont="1" applyBorder="1" applyAlignment="1">
      <alignment horizontal="left" vertical="center" wrapText="1"/>
    </xf>
    <xf numFmtId="0" fontId="7" fillId="0" borderId="33" xfId="0" applyFont="1" applyBorder="1" applyAlignment="1">
      <alignment horizontal="center"/>
    </xf>
    <xf numFmtId="0" fontId="7" fillId="0" borderId="34" xfId="0" applyFont="1" applyBorder="1" applyAlignment="1">
      <alignment horizont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0" fontId="11" fillId="15" borderId="32" xfId="0" applyFont="1" applyFill="1" applyBorder="1" applyAlignment="1">
      <alignment horizontal="center" vertical="center" wrapText="1"/>
    </xf>
    <xf numFmtId="0" fontId="11" fillId="15" borderId="30"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2" fillId="16" borderId="32" xfId="0" applyFont="1" applyFill="1" applyBorder="1" applyAlignment="1">
      <alignment horizontal="center" vertical="center" wrapText="1"/>
    </xf>
    <xf numFmtId="0" fontId="12" fillId="16" borderId="30"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7" fillId="16" borderId="32" xfId="0" applyFont="1" applyFill="1" applyBorder="1" applyAlignment="1">
      <alignment horizontal="center" vertical="center" wrapText="1"/>
    </xf>
    <xf numFmtId="0" fontId="7" fillId="16" borderId="30"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44" fillId="15" borderId="50" xfId="0" applyFont="1" applyFill="1" applyBorder="1" applyAlignment="1">
      <alignment horizontal="center" vertical="center" wrapText="1"/>
    </xf>
    <xf numFmtId="0" fontId="44" fillId="15" borderId="12"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2" fillId="12" borderId="12" xfId="0" applyFont="1" applyFill="1" applyBorder="1" applyAlignment="1">
      <alignment horizontal="center" vertical="center" wrapText="1"/>
    </xf>
    <xf numFmtId="0" fontId="12" fillId="12" borderId="13" xfId="0" applyFont="1" applyFill="1" applyBorder="1" applyAlignment="1">
      <alignment horizontal="center" vertical="center" wrapText="1"/>
    </xf>
    <xf numFmtId="0" fontId="8" fillId="16" borderId="32" xfId="0" applyFont="1" applyFill="1" applyBorder="1" applyAlignment="1">
      <alignment horizontal="center" vertical="center" wrapText="1"/>
    </xf>
    <xf numFmtId="0" fontId="8" fillId="16" borderId="30"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6" xfId="0" applyFont="1" applyBorder="1" applyAlignment="1">
      <alignment horizontal="center" vertical="center" wrapText="1"/>
    </xf>
    <xf numFmtId="164" fontId="12" fillId="0" borderId="32"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16" xfId="0" applyNumberFormat="1" applyFont="1" applyBorder="1" applyAlignment="1">
      <alignment horizontal="center" vertical="center"/>
    </xf>
    <xf numFmtId="0" fontId="44" fillId="15" borderId="49" xfId="0" applyFont="1" applyFill="1" applyBorder="1" applyAlignment="1">
      <alignment horizontal="center" vertical="center" wrapText="1"/>
    </xf>
    <xf numFmtId="0" fontId="44" fillId="15" borderId="0" xfId="0" applyFont="1" applyFill="1" applyAlignment="1">
      <alignment horizontal="center" vertical="center" wrapText="1"/>
    </xf>
    <xf numFmtId="0" fontId="13" fillId="16" borderId="32" xfId="0" applyFont="1" applyFill="1" applyBorder="1" applyAlignment="1">
      <alignment horizontal="center" vertical="center" wrapText="1"/>
    </xf>
    <xf numFmtId="0" fontId="13" fillId="16" borderId="30" xfId="0" applyFont="1" applyFill="1" applyBorder="1" applyAlignment="1">
      <alignment horizontal="center" vertical="center" wrapText="1"/>
    </xf>
    <xf numFmtId="0" fontId="13" fillId="16" borderId="16" xfId="0" applyFont="1" applyFill="1" applyBorder="1" applyAlignment="1">
      <alignment horizontal="center" vertical="center" wrapText="1"/>
    </xf>
    <xf numFmtId="0" fontId="42" fillId="0" borderId="32"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16" xfId="0" applyFont="1" applyBorder="1" applyAlignment="1">
      <alignment horizontal="center" vertical="center" wrapText="1"/>
    </xf>
    <xf numFmtId="164" fontId="12" fillId="0" borderId="31" xfId="0" applyNumberFormat="1" applyFont="1" applyBorder="1" applyAlignment="1">
      <alignment horizontal="center" vertical="center"/>
    </xf>
    <xf numFmtId="164" fontId="12" fillId="0" borderId="29" xfId="0" applyNumberFormat="1" applyFont="1" applyBorder="1" applyAlignment="1">
      <alignment horizontal="center" vertical="center"/>
    </xf>
    <xf numFmtId="164" fontId="44" fillId="15" borderId="12" xfId="0" applyNumberFormat="1" applyFont="1" applyFill="1" applyBorder="1" applyAlignment="1">
      <alignment horizontal="center" vertical="center" wrapText="1"/>
    </xf>
    <xf numFmtId="164" fontId="44" fillId="15" borderId="13" xfId="0" applyNumberFormat="1"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31" fillId="8" borderId="11" xfId="0" applyFont="1" applyFill="1" applyBorder="1" applyAlignment="1">
      <alignment horizontal="center" vertical="center"/>
    </xf>
    <xf numFmtId="0" fontId="31" fillId="8" borderId="12" xfId="0" applyFont="1" applyFill="1" applyBorder="1" applyAlignment="1">
      <alignment horizontal="center" vertical="center"/>
    </xf>
    <xf numFmtId="0" fontId="31" fillId="8" borderId="13" xfId="0" applyFont="1" applyFill="1" applyBorder="1" applyAlignment="1">
      <alignment horizontal="center" vertical="center"/>
    </xf>
    <xf numFmtId="0" fontId="43" fillId="8" borderId="11" xfId="0" applyFont="1" applyFill="1" applyBorder="1" applyAlignment="1">
      <alignment horizontal="left"/>
    </xf>
    <xf numFmtId="0" fontId="43" fillId="8" borderId="13" xfId="0" applyFont="1" applyFill="1" applyBorder="1" applyAlignment="1">
      <alignment horizontal="left"/>
    </xf>
    <xf numFmtId="0" fontId="43" fillId="8" borderId="11" xfId="0" applyFont="1" applyFill="1" applyBorder="1" applyAlignment="1">
      <alignment horizontal="left" vertical="center" wrapText="1"/>
    </xf>
    <xf numFmtId="0" fontId="43" fillId="8" borderId="13" xfId="0" applyFont="1" applyFill="1" applyBorder="1" applyAlignment="1">
      <alignment horizontal="left" vertical="center" wrapText="1"/>
    </xf>
    <xf numFmtId="9" fontId="43" fillId="10" borderId="32" xfId="1" applyFont="1" applyFill="1" applyBorder="1" applyAlignment="1">
      <alignment horizontal="center" vertical="center"/>
    </xf>
    <xf numFmtId="9" fontId="43" fillId="10" borderId="30" xfId="1" applyFont="1" applyFill="1" applyBorder="1" applyAlignment="1">
      <alignment horizontal="center" vertical="center"/>
    </xf>
    <xf numFmtId="9" fontId="43" fillId="10" borderId="16" xfId="1" applyFont="1" applyFill="1" applyBorder="1" applyAlignment="1">
      <alignment horizontal="center" vertical="center"/>
    </xf>
    <xf numFmtId="9" fontId="43" fillId="8" borderId="32" xfId="0" applyNumberFormat="1" applyFont="1" applyFill="1" applyBorder="1" applyAlignment="1">
      <alignment horizontal="center"/>
    </xf>
    <xf numFmtId="9" fontId="43" fillId="8" borderId="30" xfId="0" applyNumberFormat="1" applyFont="1" applyFill="1" applyBorder="1" applyAlignment="1">
      <alignment horizontal="center"/>
    </xf>
    <xf numFmtId="9" fontId="43" fillId="8" borderId="16" xfId="0" applyNumberFormat="1" applyFont="1" applyFill="1" applyBorder="1" applyAlignment="1">
      <alignment horizontal="center"/>
    </xf>
    <xf numFmtId="0" fontId="5" fillId="8" borderId="11" xfId="0" applyFont="1" applyFill="1" applyBorder="1" applyAlignment="1">
      <alignment horizontal="left"/>
    </xf>
    <xf numFmtId="0" fontId="5" fillId="8" borderId="13" xfId="0" applyFont="1" applyFill="1" applyBorder="1" applyAlignment="1">
      <alignment horizontal="left"/>
    </xf>
    <xf numFmtId="0" fontId="39" fillId="0" borderId="5" xfId="0" applyFont="1" applyBorder="1" applyAlignment="1">
      <alignment horizontal="center" vertical="center" wrapText="1"/>
    </xf>
    <xf numFmtId="0" fontId="39" fillId="0" borderId="3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0" xfId="0" applyFont="1" applyAlignment="1">
      <alignment horizontal="center" vertical="center" wrapText="1"/>
    </xf>
    <xf numFmtId="0" fontId="39" fillId="0" borderId="17"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7" fillId="0" borderId="5"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7" fillId="0" borderId="14" xfId="0" applyFont="1" applyBorder="1" applyAlignment="1">
      <alignment horizontal="center"/>
    </xf>
    <xf numFmtId="0" fontId="5" fillId="8" borderId="7" xfId="0" applyFont="1" applyFill="1" applyBorder="1" applyAlignment="1">
      <alignment horizontal="right" vertical="center"/>
    </xf>
    <xf numFmtId="0" fontId="5" fillId="8" borderId="0" xfId="0" applyFont="1" applyFill="1" applyAlignment="1">
      <alignment horizontal="right" vertical="center"/>
    </xf>
    <xf numFmtId="0" fontId="43" fillId="8" borderId="18" xfId="0" applyFont="1" applyFill="1" applyBorder="1" applyAlignment="1">
      <alignment horizontal="center"/>
    </xf>
    <xf numFmtId="0" fontId="43" fillId="8" borderId="19" xfId="0" applyFont="1" applyFill="1" applyBorder="1" applyAlignment="1">
      <alignment horizontal="center"/>
    </xf>
    <xf numFmtId="0" fontId="37" fillId="15" borderId="11" xfId="0" applyFont="1" applyFill="1" applyBorder="1" applyAlignment="1">
      <alignment horizontal="center" vertical="center"/>
    </xf>
    <xf numFmtId="0" fontId="37" fillId="15" borderId="12" xfId="0" applyFont="1" applyFill="1" applyBorder="1" applyAlignment="1">
      <alignment horizontal="center" vertical="center"/>
    </xf>
    <xf numFmtId="0" fontId="37" fillId="15" borderId="13" xfId="0" applyFont="1" applyFill="1" applyBorder="1" applyAlignment="1">
      <alignment horizontal="center" vertical="center"/>
    </xf>
    <xf numFmtId="165" fontId="43" fillId="10" borderId="32" xfId="0" applyNumberFormat="1" applyFont="1" applyFill="1" applyBorder="1" applyAlignment="1">
      <alignment horizontal="center" vertical="center"/>
    </xf>
    <xf numFmtId="165" fontId="43" fillId="10" borderId="30" xfId="0" applyNumberFormat="1" applyFont="1" applyFill="1" applyBorder="1" applyAlignment="1">
      <alignment horizontal="center" vertical="center"/>
    </xf>
    <xf numFmtId="165" fontId="43" fillId="10" borderId="16" xfId="0" applyNumberFormat="1" applyFont="1" applyFill="1" applyBorder="1" applyAlignment="1">
      <alignment horizontal="center" vertical="center"/>
    </xf>
    <xf numFmtId="9" fontId="43" fillId="11" borderId="32" xfId="1" applyFont="1" applyFill="1" applyBorder="1" applyAlignment="1">
      <alignment horizontal="center" vertical="center"/>
    </xf>
    <xf numFmtId="9" fontId="43" fillId="11" borderId="16" xfId="1" applyFont="1" applyFill="1" applyBorder="1" applyAlignment="1">
      <alignment horizontal="center" vertical="center"/>
    </xf>
    <xf numFmtId="9" fontId="43" fillId="11" borderId="30" xfId="1" applyFont="1" applyFill="1" applyBorder="1" applyAlignment="1">
      <alignment horizontal="center" vertical="center"/>
    </xf>
    <xf numFmtId="9" fontId="43" fillId="8" borderId="11" xfId="0" applyNumberFormat="1" applyFont="1" applyFill="1" applyBorder="1" applyAlignment="1">
      <alignment horizontal="left"/>
    </xf>
    <xf numFmtId="9" fontId="43" fillId="8" borderId="13" xfId="0" applyNumberFormat="1" applyFont="1" applyFill="1" applyBorder="1" applyAlignment="1">
      <alignment horizontal="left"/>
    </xf>
  </cellXfs>
  <cellStyles count="2">
    <cellStyle name="Normal" xfId="0" builtinId="0"/>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09D2"/>
      <color rgb="FFCDFFEE"/>
      <color rgb="FF6666FF"/>
      <color rgb="FFEAEFFA"/>
      <color rgb="FFDAE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7.sv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333376</xdr:colOff>
      <xdr:row>2</xdr:row>
      <xdr:rowOff>103617</xdr:rowOff>
    </xdr:to>
    <xdr:pic>
      <xdr:nvPicPr>
        <xdr:cNvPr id="2" name="Imagen 1">
          <a:extLst>
            <a:ext uri="{FF2B5EF4-FFF2-40B4-BE49-F238E27FC236}">
              <a16:creationId xmlns:a16="http://schemas.microsoft.com/office/drawing/2014/main" id="{76EB1D71-3CE9-4243-9175-DC28A291CD82}"/>
            </a:ext>
          </a:extLst>
        </xdr:cNvPr>
        <xdr:cNvPicPr>
          <a:picLocks noChangeAspect="1"/>
        </xdr:cNvPicPr>
      </xdr:nvPicPr>
      <xdr:blipFill rotWithShape="1">
        <a:blip xmlns:r="http://schemas.openxmlformats.org/officeDocument/2006/relationships" r:embed="rId1"/>
        <a:srcRect t="22870" b="26916"/>
        <a:stretch/>
      </xdr:blipFill>
      <xdr:spPr>
        <a:xfrm>
          <a:off x="1" y="0"/>
          <a:ext cx="2609850" cy="484617"/>
        </a:xfrm>
        <a:prstGeom prst="rect">
          <a:avLst/>
        </a:prstGeom>
      </xdr:spPr>
    </xdr:pic>
    <xdr:clientData/>
  </xdr:twoCellAnchor>
  <xdr:twoCellAnchor editAs="oneCell">
    <xdr:from>
      <xdr:col>4</xdr:col>
      <xdr:colOff>352425</xdr:colOff>
      <xdr:row>3</xdr:row>
      <xdr:rowOff>0</xdr:rowOff>
    </xdr:from>
    <xdr:to>
      <xdr:col>13</xdr:col>
      <xdr:colOff>259291</xdr:colOff>
      <xdr:row>4</xdr:row>
      <xdr:rowOff>1095375</xdr:rowOff>
    </xdr:to>
    <xdr:pic>
      <xdr:nvPicPr>
        <xdr:cNvPr id="4" name="Imagen 3">
          <a:extLst>
            <a:ext uri="{FF2B5EF4-FFF2-40B4-BE49-F238E27FC236}">
              <a16:creationId xmlns:a16="http://schemas.microsoft.com/office/drawing/2014/main" id="{0ED199E2-037A-5A7A-5D5F-2DC1D5CE1F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9525" y="581025"/>
          <a:ext cx="6764866" cy="1295400"/>
        </a:xfrm>
        <a:prstGeom prst="rect">
          <a:avLst/>
        </a:prstGeom>
        <a:solidFill>
          <a:schemeClr val="bg1"/>
        </a:solidFill>
      </xdr:spPr>
    </xdr:pic>
    <xdr:clientData/>
  </xdr:twoCellAnchor>
  <xdr:twoCellAnchor>
    <xdr:from>
      <xdr:col>13</xdr:col>
      <xdr:colOff>228600</xdr:colOff>
      <xdr:row>2</xdr:row>
      <xdr:rowOff>180976</xdr:rowOff>
    </xdr:from>
    <xdr:to>
      <xdr:col>14</xdr:col>
      <xdr:colOff>209549</xdr:colOff>
      <xdr:row>4</xdr:row>
      <xdr:rowOff>1057276</xdr:rowOff>
    </xdr:to>
    <xdr:sp macro="" textlink="">
      <xdr:nvSpPr>
        <xdr:cNvPr id="6" name="CuadroTexto 5">
          <a:extLst>
            <a:ext uri="{FF2B5EF4-FFF2-40B4-BE49-F238E27FC236}">
              <a16:creationId xmlns:a16="http://schemas.microsoft.com/office/drawing/2014/main" id="{DE833A2B-621C-4663-46AB-8345ED357F8F}"/>
            </a:ext>
          </a:extLst>
        </xdr:cNvPr>
        <xdr:cNvSpPr txBox="1"/>
      </xdr:nvSpPr>
      <xdr:spPr>
        <a:xfrm>
          <a:off x="10553700" y="561976"/>
          <a:ext cx="647699" cy="12668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s-CO" sz="1000" b="1">
              <a:solidFill>
                <a:schemeClr val="bg1"/>
              </a:solidFill>
            </a:rPr>
            <a:t>Pilar 1. Productividad</a:t>
          </a:r>
        </a:p>
      </xdr:txBody>
    </xdr:sp>
    <xdr:clientData/>
  </xdr:twoCellAnchor>
  <xdr:twoCellAnchor>
    <xdr:from>
      <xdr:col>13</xdr:col>
      <xdr:colOff>238126</xdr:colOff>
      <xdr:row>4</xdr:row>
      <xdr:rowOff>1085851</xdr:rowOff>
    </xdr:from>
    <xdr:to>
      <xdr:col>14</xdr:col>
      <xdr:colOff>209550</xdr:colOff>
      <xdr:row>5</xdr:row>
      <xdr:rowOff>1206500</xdr:rowOff>
    </xdr:to>
    <xdr:sp macro="" textlink="">
      <xdr:nvSpPr>
        <xdr:cNvPr id="7" name="CuadroTexto 6">
          <a:extLst>
            <a:ext uri="{FF2B5EF4-FFF2-40B4-BE49-F238E27FC236}">
              <a16:creationId xmlns:a16="http://schemas.microsoft.com/office/drawing/2014/main" id="{B1C45395-A0FB-4A3D-9560-B2A9006C37A7}"/>
            </a:ext>
          </a:extLst>
        </xdr:cNvPr>
        <xdr:cNvSpPr txBox="1"/>
      </xdr:nvSpPr>
      <xdr:spPr>
        <a:xfrm>
          <a:off x="10556876" y="1863726"/>
          <a:ext cx="638174" cy="132714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s-CO" sz="1000" b="1">
              <a:solidFill>
                <a:schemeClr val="bg1"/>
              </a:solidFill>
            </a:rPr>
            <a:t>Pilar 2. Construcción de Integridad</a:t>
          </a:r>
        </a:p>
      </xdr:txBody>
    </xdr:sp>
    <xdr:clientData/>
  </xdr:twoCellAnchor>
  <xdr:twoCellAnchor editAs="oneCell">
    <xdr:from>
      <xdr:col>4</xdr:col>
      <xdr:colOff>330200</xdr:colOff>
      <xdr:row>5</xdr:row>
      <xdr:rowOff>1212850</xdr:rowOff>
    </xdr:from>
    <xdr:to>
      <xdr:col>13</xdr:col>
      <xdr:colOff>254000</xdr:colOff>
      <xdr:row>6</xdr:row>
      <xdr:rowOff>1151624</xdr:rowOff>
    </xdr:to>
    <xdr:pic>
      <xdr:nvPicPr>
        <xdr:cNvPr id="8" name="Imagen 7">
          <a:extLst>
            <a:ext uri="{FF2B5EF4-FFF2-40B4-BE49-F238E27FC236}">
              <a16:creationId xmlns:a16="http://schemas.microsoft.com/office/drawing/2014/main" id="{A33AD3B9-6462-F4BA-67A9-7B015C95D0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90950" y="3197225"/>
          <a:ext cx="6781800" cy="1542149"/>
        </a:xfrm>
        <a:prstGeom prst="rect">
          <a:avLst/>
        </a:prstGeom>
        <a:solidFill>
          <a:schemeClr val="bg1"/>
        </a:solidFill>
      </xdr:spPr>
    </xdr:pic>
    <xdr:clientData/>
  </xdr:twoCellAnchor>
  <xdr:twoCellAnchor>
    <xdr:from>
      <xdr:col>13</xdr:col>
      <xdr:colOff>228600</xdr:colOff>
      <xdr:row>5</xdr:row>
      <xdr:rowOff>1187451</xdr:rowOff>
    </xdr:from>
    <xdr:to>
      <xdr:col>14</xdr:col>
      <xdr:colOff>209549</xdr:colOff>
      <xdr:row>6</xdr:row>
      <xdr:rowOff>1127125</xdr:rowOff>
    </xdr:to>
    <xdr:sp macro="" textlink="">
      <xdr:nvSpPr>
        <xdr:cNvPr id="9" name="CuadroTexto 8">
          <a:extLst>
            <a:ext uri="{FF2B5EF4-FFF2-40B4-BE49-F238E27FC236}">
              <a16:creationId xmlns:a16="http://schemas.microsoft.com/office/drawing/2014/main" id="{D135CD65-32C5-445E-A976-496982C8B6EA}"/>
            </a:ext>
          </a:extLst>
        </xdr:cNvPr>
        <xdr:cNvSpPr txBox="1"/>
      </xdr:nvSpPr>
      <xdr:spPr>
        <a:xfrm>
          <a:off x="10547350" y="3171826"/>
          <a:ext cx="647699" cy="1543049"/>
        </a:xfrm>
        <a:prstGeom prst="rect">
          <a:avLst/>
        </a:prstGeom>
        <a:solidFill>
          <a:srgbClr val="666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s-CO" sz="1000" b="1">
              <a:solidFill>
                <a:schemeClr val="bg1"/>
              </a:solidFill>
            </a:rPr>
            <a:t>Pilar 3. Gestión cultural</a:t>
          </a:r>
        </a:p>
      </xdr:txBody>
    </xdr:sp>
    <xdr:clientData/>
  </xdr:twoCellAnchor>
  <xdr:twoCellAnchor editAs="oneCell">
    <xdr:from>
      <xdr:col>4</xdr:col>
      <xdr:colOff>321112</xdr:colOff>
      <xdr:row>6</xdr:row>
      <xdr:rowOff>1181101</xdr:rowOff>
    </xdr:from>
    <xdr:to>
      <xdr:col>13</xdr:col>
      <xdr:colOff>254000</xdr:colOff>
      <xdr:row>11</xdr:row>
      <xdr:rowOff>9999</xdr:rowOff>
    </xdr:to>
    <xdr:pic>
      <xdr:nvPicPr>
        <xdr:cNvPr id="11" name="Imagen 10">
          <a:extLst>
            <a:ext uri="{FF2B5EF4-FFF2-40B4-BE49-F238E27FC236}">
              <a16:creationId xmlns:a16="http://schemas.microsoft.com/office/drawing/2014/main" id="{11A26AC6-ADDB-D7A4-7442-DC8D9E3195D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1862" y="4768851"/>
          <a:ext cx="6790888" cy="1749898"/>
        </a:xfrm>
        <a:prstGeom prst="rect">
          <a:avLst/>
        </a:prstGeom>
        <a:solidFill>
          <a:schemeClr val="bg1"/>
        </a:solidFill>
      </xdr:spPr>
    </xdr:pic>
    <xdr:clientData/>
  </xdr:twoCellAnchor>
  <xdr:twoCellAnchor>
    <xdr:from>
      <xdr:col>13</xdr:col>
      <xdr:colOff>233136</xdr:colOff>
      <xdr:row>6</xdr:row>
      <xdr:rowOff>1138012</xdr:rowOff>
    </xdr:from>
    <xdr:to>
      <xdr:col>14</xdr:col>
      <xdr:colOff>214085</xdr:colOff>
      <xdr:row>15</xdr:row>
      <xdr:rowOff>14061</xdr:rowOff>
    </xdr:to>
    <xdr:sp macro="" textlink="">
      <xdr:nvSpPr>
        <xdr:cNvPr id="12" name="CuadroTexto 11">
          <a:extLst>
            <a:ext uri="{FF2B5EF4-FFF2-40B4-BE49-F238E27FC236}">
              <a16:creationId xmlns:a16="http://schemas.microsoft.com/office/drawing/2014/main" id="{AE0B29FA-ED15-45B4-B72C-8A8FEC93D8AB}"/>
            </a:ext>
          </a:extLst>
        </xdr:cNvPr>
        <xdr:cNvSpPr txBox="1"/>
      </xdr:nvSpPr>
      <xdr:spPr>
        <a:xfrm>
          <a:off x="10887529" y="4716691"/>
          <a:ext cx="647699" cy="25499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s-CO" sz="1000" b="1">
              <a:solidFill>
                <a:srgbClr val="002060"/>
              </a:solidFill>
            </a:rPr>
            <a:t>Pilar 4. Desarrollo persona-equipo</a:t>
          </a:r>
        </a:p>
      </xdr:txBody>
    </xdr:sp>
    <xdr:clientData/>
  </xdr:twoCellAnchor>
  <xdr:twoCellAnchor editAs="oneCell">
    <xdr:from>
      <xdr:col>4</xdr:col>
      <xdr:colOff>349250</xdr:colOff>
      <xdr:row>4</xdr:row>
      <xdr:rowOff>1111250</xdr:rowOff>
    </xdr:from>
    <xdr:to>
      <xdr:col>13</xdr:col>
      <xdr:colOff>254000</xdr:colOff>
      <xdr:row>5</xdr:row>
      <xdr:rowOff>1199745</xdr:rowOff>
    </xdr:to>
    <xdr:pic>
      <xdr:nvPicPr>
        <xdr:cNvPr id="13" name="Imagen 12">
          <a:extLst>
            <a:ext uri="{FF2B5EF4-FFF2-40B4-BE49-F238E27FC236}">
              <a16:creationId xmlns:a16="http://schemas.microsoft.com/office/drawing/2014/main" id="{3F4F6704-7BE0-45D0-07E5-AB215EEEC4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43375" y="1889125"/>
          <a:ext cx="6762750" cy="129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28575</xdr:rowOff>
    </xdr:from>
    <xdr:to>
      <xdr:col>9</xdr:col>
      <xdr:colOff>733424</xdr:colOff>
      <xdr:row>26</xdr:row>
      <xdr:rowOff>123825</xdr:rowOff>
    </xdr:to>
    <xdr:pic>
      <xdr:nvPicPr>
        <xdr:cNvPr id="2" name="Gráfico 1">
          <a:extLst>
            <a:ext uri="{FF2B5EF4-FFF2-40B4-BE49-F238E27FC236}">
              <a16:creationId xmlns:a16="http://schemas.microsoft.com/office/drawing/2014/main" id="{1548F528-F06F-7874-607B-527AF992E73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0" y="828675"/>
          <a:ext cx="8181974" cy="4286250"/>
        </a:xfrm>
        <a:prstGeom prst="rect">
          <a:avLst/>
        </a:prstGeom>
      </xdr:spPr>
    </xdr:pic>
    <xdr:clientData/>
  </xdr:twoCellAnchor>
  <xdr:twoCellAnchor editAs="absolute">
    <xdr:from>
      <xdr:col>0</xdr:col>
      <xdr:colOff>381000</xdr:colOff>
      <xdr:row>0</xdr:row>
      <xdr:rowOff>28575</xdr:rowOff>
    </xdr:from>
    <xdr:to>
      <xdr:col>1</xdr:col>
      <xdr:colOff>333375</xdr:colOff>
      <xdr:row>3</xdr:row>
      <xdr:rowOff>158357</xdr:rowOff>
    </xdr:to>
    <xdr:pic>
      <xdr:nvPicPr>
        <xdr:cNvPr id="5" name="Imagen 4">
          <a:extLst>
            <a:ext uri="{FF2B5EF4-FFF2-40B4-BE49-F238E27FC236}">
              <a16:creationId xmlns:a16="http://schemas.microsoft.com/office/drawing/2014/main" id="{406C66E7-8479-48F3-A4C2-B3315F5CCF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0" y="28575"/>
          <a:ext cx="714375" cy="72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650928</xdr:colOff>
      <xdr:row>0</xdr:row>
      <xdr:rowOff>147148</xdr:rowOff>
    </xdr:from>
    <xdr:to>
      <xdr:col>1</xdr:col>
      <xdr:colOff>1525900</xdr:colOff>
      <xdr:row>3</xdr:row>
      <xdr:rowOff>187630</xdr:rowOff>
    </xdr:to>
    <xdr:pic>
      <xdr:nvPicPr>
        <xdr:cNvPr id="3" name="Imagen 2">
          <a:extLst>
            <a:ext uri="{FF2B5EF4-FFF2-40B4-BE49-F238E27FC236}">
              <a16:creationId xmlns:a16="http://schemas.microsoft.com/office/drawing/2014/main" id="{F0ADDFF3-AAB3-4083-9E1B-C890D48ED1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928" y="147148"/>
          <a:ext cx="874972" cy="89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444500</xdr:colOff>
      <xdr:row>0</xdr:row>
      <xdr:rowOff>158750</xdr:rowOff>
    </xdr:from>
    <xdr:to>
      <xdr:col>2</xdr:col>
      <xdr:colOff>2317750</xdr:colOff>
      <xdr:row>3</xdr:row>
      <xdr:rowOff>662426</xdr:rowOff>
    </xdr:to>
    <xdr:pic>
      <xdr:nvPicPr>
        <xdr:cNvPr id="2" name="Imagen 1">
          <a:extLst>
            <a:ext uri="{FF2B5EF4-FFF2-40B4-BE49-F238E27FC236}">
              <a16:creationId xmlns:a16="http://schemas.microsoft.com/office/drawing/2014/main" id="{08B43633-E77B-4163-BED5-B24A475428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250" y="158750"/>
          <a:ext cx="2730500" cy="2789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340178</xdr:colOff>
      <xdr:row>1</xdr:row>
      <xdr:rowOff>108858</xdr:rowOff>
    </xdr:from>
    <xdr:to>
      <xdr:col>1</xdr:col>
      <xdr:colOff>1347107</xdr:colOff>
      <xdr:row>4</xdr:row>
      <xdr:rowOff>157895</xdr:rowOff>
    </xdr:to>
    <xdr:pic>
      <xdr:nvPicPr>
        <xdr:cNvPr id="2" name="Imagen 1">
          <a:extLst>
            <a:ext uri="{FF2B5EF4-FFF2-40B4-BE49-F238E27FC236}">
              <a16:creationId xmlns:a16="http://schemas.microsoft.com/office/drawing/2014/main" id="{C2C2AFD8-3A6E-470B-B83A-9C8D1F31ED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312965"/>
          <a:ext cx="1006929" cy="1028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556846</xdr:colOff>
      <xdr:row>0</xdr:row>
      <xdr:rowOff>14653</xdr:rowOff>
    </xdr:from>
    <xdr:to>
      <xdr:col>1</xdr:col>
      <xdr:colOff>1611923</xdr:colOff>
      <xdr:row>3</xdr:row>
      <xdr:rowOff>257327</xdr:rowOff>
    </xdr:to>
    <xdr:pic>
      <xdr:nvPicPr>
        <xdr:cNvPr id="2" name="Imagen 1">
          <a:extLst>
            <a:ext uri="{FF2B5EF4-FFF2-40B4-BE49-F238E27FC236}">
              <a16:creationId xmlns:a16="http://schemas.microsoft.com/office/drawing/2014/main" id="{E643E40D-816E-4D39-9BA3-07CC57CA2D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269" y="14653"/>
          <a:ext cx="1055077" cy="1077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365124</xdr:colOff>
      <xdr:row>1</xdr:row>
      <xdr:rowOff>127000</xdr:rowOff>
    </xdr:from>
    <xdr:to>
      <xdr:col>2</xdr:col>
      <xdr:colOff>1577107</xdr:colOff>
      <xdr:row>4</xdr:row>
      <xdr:rowOff>174625</xdr:rowOff>
    </xdr:to>
    <xdr:pic>
      <xdr:nvPicPr>
        <xdr:cNvPr id="2" name="Imagen 1">
          <a:extLst>
            <a:ext uri="{FF2B5EF4-FFF2-40B4-BE49-F238E27FC236}">
              <a16:creationId xmlns:a16="http://schemas.microsoft.com/office/drawing/2014/main" id="{FF6B5E24-1C07-454C-945D-A4A713D654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4" y="365125"/>
          <a:ext cx="1211983"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NDRA MILENA ARDILA" id="{EDE1CF2E-AABC-4C40-B39F-B21C3C8A309C}" userId="70648b82c3f8611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33" dT="2022-07-18T16:11:23.07" personId="{EDE1CF2E-AABC-4C40-B39F-B21C3C8A309C}" id="{6F34C1BD-9C0C-4F3D-8BE9-27F887D40553}">
    <text>La sumatoria no puede superar el 85%, que corresponde al peso del pilar 1 Productividad, compromisos gerenciales.</text>
  </threadedComment>
  <threadedComment ref="P41" dT="2022-07-18T16:12:29.01" personId="{EDE1CF2E-AABC-4C40-B39F-B21C3C8A309C}" id="{E9517478-CA4B-4069-862C-7B0CBD1529D4}">
    <text>La sumatoria no puede superar el 10%, en caso de no tener a cargo presupuesto se deja el 10%.</text>
  </threadedComment>
  <threadedComment ref="P49" dT="2022-07-18T16:13:28.84" personId="{EDE1CF2E-AABC-4C40-B39F-B21C3C8A309C}" id="{6293E74F-79C5-43DB-BC4E-45447DD3D54C}">
    <text>El peso NO debe ser mayor a 5% que es eñ 100% de Proyectos Especiales (Innovación Pública)</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9"/>
  <sheetViews>
    <sheetView showGridLines="0" zoomScale="83" zoomScaleNormal="90" workbookViewId="0">
      <selection activeCell="E3" sqref="E3"/>
    </sheetView>
  </sheetViews>
  <sheetFormatPr baseColWidth="10" defaultRowHeight="14.4" x14ac:dyDescent="0.3"/>
  <cols>
    <col min="1" max="1" width="22.6640625" customWidth="1"/>
    <col min="14" max="14" width="10" customWidth="1"/>
  </cols>
  <sheetData>
    <row r="4" spans="1:4" ht="15.75" customHeight="1" thickBot="1" x14ac:dyDescent="0.35"/>
    <row r="5" spans="1:4" ht="94.5" customHeight="1" thickBot="1" x14ac:dyDescent="0.35">
      <c r="A5" s="4" t="s">
        <v>3</v>
      </c>
      <c r="B5" s="7">
        <v>0.55000000000000004</v>
      </c>
      <c r="C5" s="219" t="s">
        <v>5</v>
      </c>
      <c r="D5" s="222" t="s">
        <v>8</v>
      </c>
    </row>
    <row r="6" spans="1:4" ht="126.75" customHeight="1" thickBot="1" x14ac:dyDescent="0.35">
      <c r="A6" s="3" t="s">
        <v>2</v>
      </c>
      <c r="B6" s="6">
        <v>0.15</v>
      </c>
      <c r="C6" s="220"/>
      <c r="D6" s="223"/>
    </row>
    <row r="7" spans="1:4" ht="94.5" customHeight="1" thickBot="1" x14ac:dyDescent="0.35">
      <c r="A7" s="2" t="s">
        <v>1</v>
      </c>
      <c r="B7" s="6">
        <v>0.15</v>
      </c>
      <c r="C7" s="220"/>
      <c r="D7" s="223"/>
    </row>
    <row r="8" spans="1:4" ht="60.75" customHeight="1" thickBot="1" x14ac:dyDescent="0.35">
      <c r="A8" s="1" t="s">
        <v>0</v>
      </c>
      <c r="B8" s="6">
        <v>0.15</v>
      </c>
      <c r="C8" s="220"/>
      <c r="D8" s="223"/>
    </row>
    <row r="9" spans="1:4" ht="44.25" customHeight="1" thickBot="1" x14ac:dyDescent="0.35">
      <c r="A9" s="5" t="s">
        <v>4</v>
      </c>
      <c r="B9" s="8">
        <f>SUM(B5:B8)</f>
        <v>1</v>
      </c>
      <c r="C9" s="221"/>
      <c r="D9" s="224"/>
    </row>
  </sheetData>
  <mergeCells count="2">
    <mergeCell ref="C5:C9"/>
    <mergeCell ref="D5: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election activeCell="C1" sqref="C1:H4"/>
    </sheetView>
  </sheetViews>
  <sheetFormatPr baseColWidth="10" defaultRowHeight="14.4" x14ac:dyDescent="0.3"/>
  <cols>
    <col min="3" max="3" width="13.6640625" customWidth="1"/>
    <col min="4" max="4" width="13.44140625" customWidth="1"/>
    <col min="6" max="6" width="13" customWidth="1"/>
    <col min="7" max="7" width="14.44140625" customWidth="1"/>
  </cols>
  <sheetData>
    <row r="1" spans="1:10" ht="15" thickBot="1" x14ac:dyDescent="0.35">
      <c r="A1" s="227"/>
      <c r="B1" s="228"/>
      <c r="C1" s="233" t="s">
        <v>181</v>
      </c>
      <c r="D1" s="234"/>
      <c r="E1" s="234"/>
      <c r="F1" s="234"/>
      <c r="G1" s="234"/>
      <c r="H1" s="235"/>
      <c r="I1" s="225" t="s">
        <v>178</v>
      </c>
      <c r="J1" s="226"/>
    </row>
    <row r="2" spans="1:10" ht="15" thickBot="1" x14ac:dyDescent="0.35">
      <c r="A2" s="229"/>
      <c r="B2" s="230"/>
      <c r="C2" s="236"/>
      <c r="D2" s="237"/>
      <c r="E2" s="237"/>
      <c r="F2" s="237"/>
      <c r="G2" s="237"/>
      <c r="H2" s="238"/>
      <c r="I2" s="225" t="s">
        <v>179</v>
      </c>
      <c r="J2" s="226"/>
    </row>
    <row r="3" spans="1:10" ht="15" thickBot="1" x14ac:dyDescent="0.35">
      <c r="A3" s="229"/>
      <c r="B3" s="230"/>
      <c r="C3" s="236"/>
      <c r="D3" s="237"/>
      <c r="E3" s="237"/>
      <c r="F3" s="237"/>
      <c r="G3" s="237"/>
      <c r="H3" s="238"/>
      <c r="I3" s="225" t="s">
        <v>180</v>
      </c>
      <c r="J3" s="226"/>
    </row>
    <row r="4" spans="1:10" ht="15" thickBot="1" x14ac:dyDescent="0.35">
      <c r="A4" s="231"/>
      <c r="B4" s="232"/>
      <c r="C4" s="239"/>
      <c r="D4" s="240"/>
      <c r="E4" s="240"/>
      <c r="F4" s="240"/>
      <c r="G4" s="240"/>
      <c r="H4" s="241"/>
      <c r="I4" s="225" t="s">
        <v>172</v>
      </c>
      <c r="J4" s="226"/>
    </row>
  </sheetData>
  <mergeCells count="6">
    <mergeCell ref="I4:J4"/>
    <mergeCell ref="I3:J3"/>
    <mergeCell ref="I2:J2"/>
    <mergeCell ref="I1:J1"/>
    <mergeCell ref="A1:B4"/>
    <mergeCell ref="C1: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topLeftCell="B1" zoomScale="70" zoomScaleNormal="70" zoomScaleSheetLayoutView="86" zoomScalePageLayoutView="86" workbookViewId="0">
      <selection activeCell="C1" sqref="C1:K4"/>
    </sheetView>
  </sheetViews>
  <sheetFormatPr baseColWidth="10" defaultColWidth="10.88671875" defaultRowHeight="15.6" x14ac:dyDescent="0.3"/>
  <cols>
    <col min="1" max="1" width="3.33203125" style="47" hidden="1" customWidth="1"/>
    <col min="2" max="2" width="35.5546875" style="47" customWidth="1"/>
    <col min="3" max="3" width="15.33203125" style="47" bestFit="1" customWidth="1"/>
    <col min="4" max="4" width="12.44140625" style="47" customWidth="1"/>
    <col min="5" max="5" width="12.88671875" style="47" customWidth="1"/>
    <col min="6" max="7" width="10.88671875" style="47"/>
    <col min="8" max="8" width="14.33203125" style="47" customWidth="1"/>
    <col min="9" max="9" width="17.88671875" style="47" customWidth="1"/>
    <col min="10" max="10" width="7.88671875" style="47" customWidth="1"/>
    <col min="11" max="11" width="17.6640625" style="47" customWidth="1"/>
    <col min="12" max="12" width="32.109375" style="47" customWidth="1"/>
    <col min="13" max="13" width="15.33203125" style="47" customWidth="1"/>
    <col min="14" max="16" width="10.88671875" style="47"/>
    <col min="17" max="17" width="11.44140625" style="47" customWidth="1"/>
    <col min="18" max="19" width="10.88671875" style="47"/>
    <col min="20" max="20" width="17.88671875" style="47" customWidth="1"/>
    <col min="21" max="21" width="3.33203125" style="47" customWidth="1"/>
    <col min="22" max="16384" width="10.88671875" style="47"/>
  </cols>
  <sheetData>
    <row r="1" spans="1:12" ht="22.5" customHeight="1" thickBot="1" x14ac:dyDescent="0.35">
      <c r="A1" s="49"/>
      <c r="B1" s="248"/>
      <c r="C1" s="251" t="s">
        <v>187</v>
      </c>
      <c r="D1" s="252"/>
      <c r="E1" s="252"/>
      <c r="F1" s="252"/>
      <c r="G1" s="252"/>
      <c r="H1" s="252"/>
      <c r="I1" s="252"/>
      <c r="J1" s="252"/>
      <c r="K1" s="253"/>
      <c r="L1" s="202" t="s">
        <v>185</v>
      </c>
    </row>
    <row r="2" spans="1:12" ht="22.5" customHeight="1" thickBot="1" x14ac:dyDescent="0.35">
      <c r="A2" s="49"/>
      <c r="B2" s="249"/>
      <c r="C2" s="254"/>
      <c r="D2" s="255"/>
      <c r="E2" s="255"/>
      <c r="F2" s="255"/>
      <c r="G2" s="255"/>
      <c r="H2" s="255"/>
      <c r="I2" s="255"/>
      <c r="J2" s="255"/>
      <c r="K2" s="256"/>
      <c r="L2" s="202" t="s">
        <v>179</v>
      </c>
    </row>
    <row r="3" spans="1:12" ht="22.5" customHeight="1" thickBot="1" x14ac:dyDescent="0.35">
      <c r="A3" s="49"/>
      <c r="B3" s="249"/>
      <c r="C3" s="254"/>
      <c r="D3" s="255"/>
      <c r="E3" s="255"/>
      <c r="F3" s="255"/>
      <c r="G3" s="255"/>
      <c r="H3" s="255"/>
      <c r="I3" s="255"/>
      <c r="J3" s="255"/>
      <c r="K3" s="256"/>
      <c r="L3" s="202" t="s">
        <v>180</v>
      </c>
    </row>
    <row r="4" spans="1:12" ht="22.5" customHeight="1" thickBot="1" x14ac:dyDescent="0.35">
      <c r="A4" s="50"/>
      <c r="B4" s="250"/>
      <c r="C4" s="257"/>
      <c r="D4" s="258"/>
      <c r="E4" s="258"/>
      <c r="F4" s="258"/>
      <c r="G4" s="258"/>
      <c r="H4" s="258"/>
      <c r="I4" s="258"/>
      <c r="J4" s="258"/>
      <c r="K4" s="259"/>
      <c r="L4" s="203" t="s">
        <v>172</v>
      </c>
    </row>
    <row r="5" spans="1:12" x14ac:dyDescent="0.3">
      <c r="A5" s="51"/>
      <c r="B5" s="49"/>
      <c r="C5" s="49"/>
      <c r="D5" s="49"/>
      <c r="E5" s="49"/>
      <c r="F5" s="49"/>
      <c r="G5" s="49"/>
      <c r="H5" s="49"/>
      <c r="I5" s="49"/>
      <c r="J5" s="49"/>
      <c r="K5" s="49"/>
      <c r="L5" s="51"/>
    </row>
    <row r="6" spans="1:12" ht="12" customHeight="1" x14ac:dyDescent="0.3">
      <c r="A6" s="51"/>
      <c r="B6" s="52"/>
      <c r="C6" s="52"/>
      <c r="D6" s="52"/>
      <c r="E6" s="52"/>
      <c r="F6" s="52"/>
      <c r="G6" s="52"/>
      <c r="H6" s="52"/>
      <c r="I6" s="52"/>
      <c r="J6" s="52"/>
      <c r="K6" s="45"/>
      <c r="L6" s="51"/>
    </row>
    <row r="7" spans="1:12" ht="24" customHeight="1" x14ac:dyDescent="0.5">
      <c r="A7" s="51"/>
      <c r="B7" s="261" t="s">
        <v>110</v>
      </c>
      <c r="C7" s="261"/>
      <c r="D7" s="261"/>
      <c r="E7" s="261"/>
      <c r="F7" s="261"/>
      <c r="G7" s="261"/>
      <c r="H7" s="261"/>
      <c r="I7" s="261"/>
      <c r="J7" s="261"/>
      <c r="K7" s="261"/>
      <c r="L7" s="261"/>
    </row>
    <row r="8" spans="1:12" ht="12.9" customHeight="1" x14ac:dyDescent="0.3">
      <c r="A8" s="51"/>
      <c r="B8" s="45"/>
      <c r="C8" s="45"/>
      <c r="D8" s="53"/>
      <c r="E8" s="45"/>
      <c r="F8" s="45"/>
      <c r="G8" s="53"/>
      <c r="H8" s="45"/>
      <c r="I8" s="45"/>
      <c r="J8" s="45"/>
      <c r="K8" s="45"/>
      <c r="L8" s="51"/>
    </row>
    <row r="9" spans="1:12" ht="26.25" customHeight="1" x14ac:dyDescent="0.3">
      <c r="A9" s="51"/>
      <c r="B9" s="260" t="s">
        <v>111</v>
      </c>
      <c r="C9" s="260"/>
      <c r="D9" s="260"/>
      <c r="E9" s="260"/>
      <c r="F9" s="260"/>
      <c r="G9" s="260"/>
      <c r="H9" s="260"/>
      <c r="I9" s="260"/>
      <c r="J9" s="260"/>
      <c r="K9" s="260"/>
      <c r="L9" s="260"/>
    </row>
    <row r="10" spans="1:12" ht="20.25" customHeight="1" thickBot="1" x14ac:dyDescent="0.35">
      <c r="A10" s="51"/>
      <c r="B10" s="45"/>
      <c r="C10" s="45"/>
      <c r="D10" s="45"/>
      <c r="E10" s="45"/>
      <c r="F10" s="45"/>
      <c r="G10" s="45"/>
      <c r="H10" s="45"/>
      <c r="I10" s="45"/>
      <c r="J10" s="45"/>
      <c r="K10" s="45"/>
      <c r="L10" s="51"/>
    </row>
    <row r="11" spans="1:12" ht="84" customHeight="1" thickBot="1" x14ac:dyDescent="0.35">
      <c r="A11" s="206"/>
      <c r="B11" s="207" t="s">
        <v>112</v>
      </c>
      <c r="C11" s="245" t="s">
        <v>113</v>
      </c>
      <c r="D11" s="246"/>
      <c r="E11" s="246"/>
      <c r="F11" s="246"/>
      <c r="G11" s="246"/>
      <c r="H11" s="246"/>
      <c r="I11" s="246"/>
      <c r="J11" s="246"/>
      <c r="K11" s="246"/>
      <c r="L11" s="247"/>
    </row>
    <row r="12" spans="1:12" ht="84" customHeight="1" thickBot="1" x14ac:dyDescent="0.35">
      <c r="A12" s="206"/>
      <c r="B12" s="210" t="s">
        <v>114</v>
      </c>
      <c r="C12" s="242" t="s">
        <v>115</v>
      </c>
      <c r="D12" s="243"/>
      <c r="E12" s="243"/>
      <c r="F12" s="243"/>
      <c r="G12" s="243"/>
      <c r="H12" s="243"/>
      <c r="I12" s="243"/>
      <c r="J12" s="243"/>
      <c r="K12" s="243"/>
      <c r="L12" s="244"/>
    </row>
    <row r="13" spans="1:12" ht="84" customHeight="1" thickBot="1" x14ac:dyDescent="0.35">
      <c r="A13" s="206"/>
      <c r="B13" s="208" t="s">
        <v>116</v>
      </c>
      <c r="C13" s="245" t="s">
        <v>117</v>
      </c>
      <c r="D13" s="246"/>
      <c r="E13" s="246"/>
      <c r="F13" s="246"/>
      <c r="G13" s="246"/>
      <c r="H13" s="246"/>
      <c r="I13" s="246"/>
      <c r="J13" s="246"/>
      <c r="K13" s="246"/>
      <c r="L13" s="247"/>
    </row>
    <row r="14" spans="1:12" ht="84" customHeight="1" thickBot="1" x14ac:dyDescent="0.35">
      <c r="A14" s="206"/>
      <c r="B14" s="210" t="s">
        <v>118</v>
      </c>
      <c r="C14" s="242" t="s">
        <v>119</v>
      </c>
      <c r="D14" s="243"/>
      <c r="E14" s="243"/>
      <c r="F14" s="243"/>
      <c r="G14" s="243"/>
      <c r="H14" s="243"/>
      <c r="I14" s="243"/>
      <c r="J14" s="243"/>
      <c r="K14" s="243"/>
      <c r="L14" s="244"/>
    </row>
    <row r="15" spans="1:12" ht="84" customHeight="1" thickBot="1" x14ac:dyDescent="0.35">
      <c r="A15" s="206"/>
      <c r="B15" s="210" t="s">
        <v>15</v>
      </c>
      <c r="C15" s="242" t="s">
        <v>120</v>
      </c>
      <c r="D15" s="243"/>
      <c r="E15" s="243"/>
      <c r="F15" s="243"/>
      <c r="G15" s="243"/>
      <c r="H15" s="243"/>
      <c r="I15" s="243"/>
      <c r="J15" s="243"/>
      <c r="K15" s="243"/>
      <c r="L15" s="244"/>
    </row>
    <row r="16" spans="1:12" ht="232.5" customHeight="1" thickBot="1" x14ac:dyDescent="0.35">
      <c r="A16" s="206"/>
      <c r="B16" s="210" t="s">
        <v>177</v>
      </c>
      <c r="C16" s="242" t="s">
        <v>182</v>
      </c>
      <c r="D16" s="243"/>
      <c r="E16" s="243"/>
      <c r="F16" s="243"/>
      <c r="G16" s="243"/>
      <c r="H16" s="243"/>
      <c r="I16" s="243"/>
      <c r="J16" s="243"/>
      <c r="K16" s="243"/>
      <c r="L16" s="244"/>
    </row>
    <row r="17" spans="1:21" ht="84" customHeight="1" thickBot="1" x14ac:dyDescent="0.35">
      <c r="A17" s="206"/>
      <c r="B17" s="209" t="s">
        <v>121</v>
      </c>
      <c r="C17" s="245" t="s">
        <v>122</v>
      </c>
      <c r="D17" s="246"/>
      <c r="E17" s="246"/>
      <c r="F17" s="246"/>
      <c r="G17" s="246"/>
      <c r="H17" s="246"/>
      <c r="I17" s="246"/>
      <c r="J17" s="246"/>
      <c r="K17" s="246"/>
      <c r="L17" s="247"/>
    </row>
    <row r="18" spans="1:21" ht="84" customHeight="1" thickBot="1" x14ac:dyDescent="0.35">
      <c r="A18" s="206"/>
      <c r="B18" s="210" t="s">
        <v>123</v>
      </c>
      <c r="C18" s="242" t="s">
        <v>124</v>
      </c>
      <c r="D18" s="243"/>
      <c r="E18" s="243"/>
      <c r="F18" s="243"/>
      <c r="G18" s="243"/>
      <c r="H18" s="243"/>
      <c r="I18" s="243"/>
      <c r="J18" s="243"/>
      <c r="K18" s="243"/>
      <c r="L18" s="244"/>
    </row>
    <row r="19" spans="1:21" ht="84" customHeight="1" thickBot="1" x14ac:dyDescent="0.35">
      <c r="A19" s="206"/>
      <c r="B19" s="210" t="s">
        <v>125</v>
      </c>
      <c r="C19" s="242" t="s">
        <v>126</v>
      </c>
      <c r="D19" s="243"/>
      <c r="E19" s="243"/>
      <c r="F19" s="243"/>
      <c r="G19" s="243"/>
      <c r="H19" s="243"/>
      <c r="I19" s="243"/>
      <c r="J19" s="243"/>
      <c r="K19" s="243"/>
      <c r="L19" s="244"/>
      <c r="M19" s="55"/>
      <c r="N19" s="55"/>
      <c r="O19" s="55"/>
      <c r="P19" s="55"/>
      <c r="Q19" s="55"/>
      <c r="R19" s="55"/>
      <c r="S19" s="55"/>
      <c r="T19" s="55"/>
      <c r="U19" s="51"/>
    </row>
    <row r="20" spans="1:21" ht="84" customHeight="1" thickBot="1" x14ac:dyDescent="0.35">
      <c r="A20" s="206"/>
      <c r="B20" s="209" t="s">
        <v>127</v>
      </c>
      <c r="C20" s="245" t="s">
        <v>128</v>
      </c>
      <c r="D20" s="246"/>
      <c r="E20" s="246"/>
      <c r="F20" s="246"/>
      <c r="G20" s="246"/>
      <c r="H20" s="246"/>
      <c r="I20" s="246"/>
      <c r="J20" s="246"/>
      <c r="K20" s="246"/>
      <c r="L20" s="247"/>
      <c r="M20" s="55"/>
      <c r="N20" s="55"/>
      <c r="O20" s="55"/>
      <c r="P20" s="55"/>
      <c r="Q20" s="55"/>
      <c r="R20" s="55"/>
      <c r="S20" s="55"/>
      <c r="T20" s="55"/>
      <c r="U20" s="51"/>
    </row>
    <row r="21" spans="1:21" ht="84" customHeight="1" thickBot="1" x14ac:dyDescent="0.35">
      <c r="A21" s="206"/>
      <c r="B21" s="210" t="s">
        <v>129</v>
      </c>
      <c r="C21" s="242" t="s">
        <v>168</v>
      </c>
      <c r="D21" s="243"/>
      <c r="E21" s="243"/>
      <c r="F21" s="243"/>
      <c r="G21" s="243"/>
      <c r="H21" s="243"/>
      <c r="I21" s="243"/>
      <c r="J21" s="243"/>
      <c r="K21" s="243"/>
      <c r="L21" s="244"/>
      <c r="M21" s="55"/>
      <c r="N21" s="55"/>
      <c r="O21" s="55"/>
      <c r="P21" s="55"/>
      <c r="Q21" s="55"/>
      <c r="R21" s="55"/>
      <c r="S21" s="55"/>
      <c r="T21" s="55"/>
      <c r="U21" s="51"/>
    </row>
    <row r="22" spans="1:21" ht="84" customHeight="1" thickBot="1" x14ac:dyDescent="0.35">
      <c r="A22" s="206"/>
      <c r="B22" s="209" t="s">
        <v>130</v>
      </c>
      <c r="C22" s="245" t="s">
        <v>131</v>
      </c>
      <c r="D22" s="246"/>
      <c r="E22" s="246"/>
      <c r="F22" s="246"/>
      <c r="G22" s="246"/>
      <c r="H22" s="246"/>
      <c r="I22" s="246"/>
      <c r="J22" s="246"/>
      <c r="K22" s="246"/>
      <c r="L22" s="247"/>
      <c r="M22" s="51"/>
      <c r="N22" s="51"/>
      <c r="O22" s="51"/>
      <c r="P22" s="51"/>
      <c r="Q22" s="51"/>
      <c r="R22" s="51"/>
      <c r="S22" s="51"/>
      <c r="U22" s="51"/>
    </row>
    <row r="23" spans="1:21" ht="84" customHeight="1" thickBot="1" x14ac:dyDescent="0.35">
      <c r="A23" s="206"/>
      <c r="B23" s="208" t="s">
        <v>132</v>
      </c>
      <c r="C23" s="245" t="s">
        <v>133</v>
      </c>
      <c r="D23" s="246"/>
      <c r="E23" s="246"/>
      <c r="F23" s="246"/>
      <c r="G23" s="246"/>
      <c r="H23" s="246"/>
      <c r="I23" s="246"/>
      <c r="J23" s="246"/>
      <c r="K23" s="246"/>
      <c r="L23" s="247"/>
      <c r="M23" s="51"/>
      <c r="N23" s="51"/>
      <c r="O23" s="51"/>
      <c r="P23" s="51"/>
      <c r="Q23" s="51"/>
      <c r="R23" s="51"/>
      <c r="S23" s="51"/>
      <c r="T23" s="51"/>
      <c r="U23" s="51"/>
    </row>
    <row r="24" spans="1:21" ht="84" customHeight="1" thickBot="1" x14ac:dyDescent="0.35">
      <c r="A24" s="206"/>
      <c r="B24" s="209" t="s">
        <v>19</v>
      </c>
      <c r="C24" s="245" t="s">
        <v>134</v>
      </c>
      <c r="D24" s="246"/>
      <c r="E24" s="246"/>
      <c r="F24" s="246"/>
      <c r="G24" s="246"/>
      <c r="H24" s="246"/>
      <c r="I24" s="246"/>
      <c r="J24" s="246"/>
      <c r="K24" s="246"/>
      <c r="L24" s="247"/>
      <c r="M24" s="51"/>
      <c r="N24" s="51"/>
      <c r="O24" s="51"/>
      <c r="P24" s="51"/>
      <c r="Q24" s="51"/>
      <c r="R24" s="51"/>
      <c r="S24" s="51"/>
      <c r="T24" s="51"/>
      <c r="U24" s="51"/>
    </row>
    <row r="25" spans="1:21" ht="36.75" customHeight="1" x14ac:dyDescent="0.3">
      <c r="A25" s="51"/>
      <c r="B25" s="55"/>
      <c r="C25" s="55"/>
      <c r="D25" s="55"/>
      <c r="E25" s="55"/>
      <c r="F25" s="55"/>
      <c r="G25" s="55"/>
      <c r="H25" s="55"/>
      <c r="I25" s="55"/>
      <c r="J25" s="55"/>
      <c r="K25" s="51"/>
      <c r="L25" s="51"/>
      <c r="M25" s="51"/>
      <c r="N25" s="51"/>
      <c r="O25" s="51"/>
      <c r="P25" s="51"/>
      <c r="Q25" s="51"/>
      <c r="R25" s="51"/>
      <c r="S25" s="51"/>
      <c r="T25" s="51"/>
      <c r="U25" s="51"/>
    </row>
    <row r="26" spans="1:21" ht="15" customHeight="1" x14ac:dyDescent="0.3">
      <c r="A26" s="51"/>
      <c r="B26" s="51"/>
      <c r="C26" s="51"/>
      <c r="D26" s="51"/>
      <c r="E26" s="51"/>
      <c r="F26" s="51"/>
      <c r="G26" s="51"/>
      <c r="H26" s="51"/>
      <c r="I26" s="51"/>
      <c r="J26" s="51"/>
      <c r="K26" s="51"/>
      <c r="U26" s="51"/>
    </row>
    <row r="27" spans="1:21" ht="15" customHeight="1" x14ac:dyDescent="0.3">
      <c r="A27" s="51"/>
      <c r="B27" s="51"/>
      <c r="C27" s="51"/>
      <c r="D27" s="51"/>
      <c r="E27" s="51"/>
      <c r="F27" s="51"/>
      <c r="G27" s="51"/>
      <c r="H27" s="51"/>
      <c r="I27" s="51"/>
      <c r="J27" s="51"/>
      <c r="K27" s="51"/>
      <c r="U27" s="51"/>
    </row>
    <row r="28" spans="1:21" ht="15" customHeight="1" x14ac:dyDescent="0.3">
      <c r="A28" s="51"/>
      <c r="B28" s="51"/>
      <c r="C28" s="51"/>
      <c r="D28" s="51"/>
      <c r="E28" s="51"/>
      <c r="F28" s="51"/>
      <c r="G28" s="51"/>
      <c r="H28" s="51"/>
      <c r="I28" s="51"/>
      <c r="J28" s="51"/>
      <c r="K28" s="51"/>
      <c r="U28" s="51"/>
    </row>
    <row r="29" spans="1:21" ht="15" customHeight="1" x14ac:dyDescent="0.3">
      <c r="A29" s="51"/>
      <c r="B29" s="51"/>
      <c r="C29" s="51"/>
      <c r="D29" s="51"/>
      <c r="E29" s="51"/>
      <c r="F29" s="51"/>
      <c r="G29" s="51"/>
      <c r="H29" s="51"/>
      <c r="I29" s="51"/>
      <c r="J29" s="51"/>
    </row>
    <row r="30" spans="1:21" ht="15" customHeight="1" x14ac:dyDescent="0.3">
      <c r="A30" s="51"/>
      <c r="B30" s="51"/>
      <c r="C30" s="51"/>
      <c r="D30" s="51"/>
      <c r="E30" s="51"/>
      <c r="F30" s="51"/>
      <c r="G30" s="51"/>
      <c r="H30" s="51"/>
      <c r="I30" s="51"/>
      <c r="J30" s="51"/>
    </row>
    <row r="31" spans="1:21" ht="15" customHeight="1" x14ac:dyDescent="0.3">
      <c r="A31" s="51"/>
      <c r="B31" s="51"/>
      <c r="C31" s="51"/>
      <c r="D31" s="51"/>
      <c r="E31" s="51"/>
      <c r="F31" s="51"/>
      <c r="G31" s="51"/>
      <c r="H31" s="51"/>
      <c r="I31" s="51"/>
      <c r="J31" s="51"/>
    </row>
    <row r="32" spans="1:21" ht="15" customHeight="1" x14ac:dyDescent="0.3">
      <c r="A32" s="51"/>
      <c r="B32" s="51"/>
      <c r="C32" s="51"/>
      <c r="D32" s="51"/>
      <c r="E32" s="51"/>
      <c r="F32" s="51"/>
      <c r="G32" s="51"/>
      <c r="H32" s="51"/>
      <c r="I32" s="51"/>
      <c r="J32" s="51"/>
    </row>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sheetData>
  <mergeCells count="18">
    <mergeCell ref="B1:B4"/>
    <mergeCell ref="C1:K4"/>
    <mergeCell ref="B9:L9"/>
    <mergeCell ref="C11:L11"/>
    <mergeCell ref="B7:L7"/>
    <mergeCell ref="C12:L12"/>
    <mergeCell ref="C13:L13"/>
    <mergeCell ref="C23:L23"/>
    <mergeCell ref="C24:L24"/>
    <mergeCell ref="C14:L14"/>
    <mergeCell ref="C15:L15"/>
    <mergeCell ref="C16:L16"/>
    <mergeCell ref="C17:L17"/>
    <mergeCell ref="C18:L18"/>
    <mergeCell ref="C19:L19"/>
    <mergeCell ref="C20:L20"/>
    <mergeCell ref="C21:L21"/>
    <mergeCell ref="C22:L22"/>
  </mergeCells>
  <pageMargins left="0.7" right="0.7" top="0.75" bottom="0.75" header="0.3" footer="0.3"/>
  <pageSetup scale="59" orientation="portrait" r:id="rId1"/>
  <rowBreaks count="1" manualBreakCount="1">
    <brk id="17"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4"/>
  <sheetViews>
    <sheetView showGridLines="0" topLeftCell="B34" zoomScale="30" zoomScaleNormal="30" zoomScaleSheetLayoutView="55" zoomScalePageLayoutView="50" workbookViewId="0">
      <selection activeCell="D1" sqref="D1:P4"/>
    </sheetView>
  </sheetViews>
  <sheetFormatPr baseColWidth="10" defaultColWidth="10.88671875" defaultRowHeight="18" x14ac:dyDescent="0.35"/>
  <cols>
    <col min="1" max="1" width="4.33203125" style="13" customWidth="1"/>
    <col min="2" max="2" width="13" style="22" bestFit="1" customWidth="1"/>
    <col min="3" max="3" width="41.44140625" style="13" customWidth="1"/>
    <col min="4" max="4" width="41.6640625" style="13" customWidth="1"/>
    <col min="5" max="5" width="28.88671875" style="13" customWidth="1"/>
    <col min="6" max="6" width="29.6640625" style="13" customWidth="1"/>
    <col min="7" max="7" width="76.5546875" style="13" customWidth="1"/>
    <col min="8" max="8" width="32" style="13" customWidth="1"/>
    <col min="9" max="9" width="22.88671875" style="13" hidden="1" customWidth="1"/>
    <col min="10" max="10" width="48.6640625" style="13" customWidth="1"/>
    <col min="11" max="11" width="47.33203125" style="13" customWidth="1"/>
    <col min="12" max="12" width="58.88671875" style="13" customWidth="1"/>
    <col min="13" max="13" width="45.44140625" style="13" customWidth="1"/>
    <col min="14" max="14" width="46.44140625" style="13" customWidth="1"/>
    <col min="15" max="15" width="45" style="13" customWidth="1"/>
    <col min="16" max="16" width="41" style="17" customWidth="1"/>
    <col min="17" max="18" width="39.6640625" style="13" customWidth="1"/>
    <col min="19" max="19" width="3.6640625" style="13" customWidth="1"/>
    <col min="20" max="16384" width="10.88671875" style="13"/>
  </cols>
  <sheetData>
    <row r="1" spans="1:21" s="11" customFormat="1" ht="60" customHeight="1" thickBot="1" x14ac:dyDescent="0.3">
      <c r="A1" s="9"/>
      <c r="B1" s="227"/>
      <c r="C1" s="228"/>
      <c r="D1" s="311" t="s">
        <v>183</v>
      </c>
      <c r="E1" s="312"/>
      <c r="F1" s="312"/>
      <c r="G1" s="312"/>
      <c r="H1" s="312"/>
      <c r="I1" s="312"/>
      <c r="J1" s="312"/>
      <c r="K1" s="312"/>
      <c r="L1" s="312"/>
      <c r="M1" s="312"/>
      <c r="N1" s="312"/>
      <c r="O1" s="312"/>
      <c r="P1" s="313"/>
      <c r="Q1" s="306" t="s">
        <v>184</v>
      </c>
      <c r="R1" s="307"/>
      <c r="S1" s="9"/>
      <c r="T1" s="9"/>
      <c r="U1" s="9"/>
    </row>
    <row r="2" spans="1:21" ht="60" customHeight="1" thickBot="1" x14ac:dyDescent="0.3">
      <c r="A2" s="9"/>
      <c r="B2" s="229"/>
      <c r="C2" s="230"/>
      <c r="D2" s="314"/>
      <c r="E2" s="315"/>
      <c r="F2" s="315"/>
      <c r="G2" s="315"/>
      <c r="H2" s="315"/>
      <c r="I2" s="315"/>
      <c r="J2" s="315"/>
      <c r="K2" s="315"/>
      <c r="L2" s="315"/>
      <c r="M2" s="315"/>
      <c r="N2" s="315"/>
      <c r="O2" s="315"/>
      <c r="P2" s="316"/>
      <c r="Q2" s="306" t="s">
        <v>179</v>
      </c>
      <c r="R2" s="307"/>
      <c r="S2" s="9"/>
      <c r="T2" s="9"/>
      <c r="U2" s="9"/>
    </row>
    <row r="3" spans="1:21" ht="60" customHeight="1" thickBot="1" x14ac:dyDescent="0.3">
      <c r="A3" s="9"/>
      <c r="B3" s="229"/>
      <c r="C3" s="230"/>
      <c r="D3" s="314"/>
      <c r="E3" s="315"/>
      <c r="F3" s="315"/>
      <c r="G3" s="315"/>
      <c r="H3" s="315"/>
      <c r="I3" s="315"/>
      <c r="J3" s="315"/>
      <c r="K3" s="315"/>
      <c r="L3" s="315"/>
      <c r="M3" s="315"/>
      <c r="N3" s="315"/>
      <c r="O3" s="315"/>
      <c r="P3" s="316"/>
      <c r="Q3" s="306" t="s">
        <v>180</v>
      </c>
      <c r="R3" s="307"/>
      <c r="S3" s="9"/>
      <c r="T3" s="9"/>
      <c r="U3" s="9"/>
    </row>
    <row r="4" spans="1:21" ht="60" customHeight="1" thickBot="1" x14ac:dyDescent="0.3">
      <c r="A4" s="9"/>
      <c r="B4" s="231"/>
      <c r="C4" s="232"/>
      <c r="D4" s="317"/>
      <c r="E4" s="318"/>
      <c r="F4" s="318"/>
      <c r="G4" s="318"/>
      <c r="H4" s="318"/>
      <c r="I4" s="318"/>
      <c r="J4" s="318"/>
      <c r="K4" s="318"/>
      <c r="L4" s="318"/>
      <c r="M4" s="318"/>
      <c r="N4" s="318"/>
      <c r="O4" s="318"/>
      <c r="P4" s="319"/>
      <c r="Q4" s="306" t="s">
        <v>172</v>
      </c>
      <c r="R4" s="307"/>
      <c r="S4" s="9"/>
      <c r="T4" s="9"/>
      <c r="U4" s="9"/>
    </row>
    <row r="5" spans="1:21" ht="35.25" customHeight="1" x14ac:dyDescent="0.35">
      <c r="A5" s="9"/>
      <c r="S5" s="9"/>
      <c r="T5" s="9"/>
      <c r="U5" s="9"/>
    </row>
    <row r="6" spans="1:21" s="19" customFormat="1" ht="31.5" customHeight="1" thickBot="1" x14ac:dyDescent="0.6">
      <c r="A6" s="18"/>
      <c r="S6" s="18"/>
      <c r="T6" s="18"/>
      <c r="U6" s="18"/>
    </row>
    <row r="7" spans="1:21" s="20" customFormat="1" ht="102" customHeight="1" thickBot="1" x14ac:dyDescent="0.6">
      <c r="A7" s="18"/>
      <c r="B7" s="308" t="s">
        <v>165</v>
      </c>
      <c r="C7" s="309"/>
      <c r="D7" s="309"/>
      <c r="E7" s="309"/>
      <c r="F7" s="309"/>
      <c r="G7" s="309"/>
      <c r="H7" s="309"/>
      <c r="I7" s="309"/>
      <c r="J7" s="309"/>
      <c r="K7" s="309"/>
      <c r="L7" s="309"/>
      <c r="M7" s="309"/>
      <c r="N7" s="309"/>
      <c r="O7" s="309"/>
      <c r="P7" s="309"/>
      <c r="Q7" s="309"/>
      <c r="R7" s="310"/>
      <c r="S7" s="18"/>
      <c r="T7" s="18"/>
      <c r="U7" s="18"/>
    </row>
    <row r="8" spans="1:21" ht="54" customHeight="1" thickBot="1" x14ac:dyDescent="0.3">
      <c r="A8" s="9"/>
      <c r="B8" s="320" t="s">
        <v>9</v>
      </c>
      <c r="C8" s="321"/>
      <c r="D8" s="321"/>
      <c r="E8" s="321"/>
      <c r="F8" s="321"/>
      <c r="G8" s="321"/>
      <c r="H8" s="322"/>
      <c r="I8" s="71"/>
      <c r="J8" s="323" t="s">
        <v>10</v>
      </c>
      <c r="K8" s="321"/>
      <c r="L8" s="321"/>
      <c r="M8" s="321"/>
      <c r="N8" s="321"/>
      <c r="O8" s="321"/>
      <c r="P8" s="321"/>
      <c r="Q8" s="321"/>
      <c r="R8" s="324"/>
      <c r="S8" s="9"/>
      <c r="T8" s="9"/>
      <c r="U8" s="9"/>
    </row>
    <row r="9" spans="1:21" ht="48" customHeight="1" thickBot="1" x14ac:dyDescent="0.3">
      <c r="A9" s="9"/>
      <c r="B9" s="327" t="s">
        <v>167</v>
      </c>
      <c r="C9" s="299" t="s">
        <v>11</v>
      </c>
      <c r="D9" s="299" t="s">
        <v>12</v>
      </c>
      <c r="E9" s="299" t="s">
        <v>13</v>
      </c>
      <c r="F9" s="299" t="s">
        <v>14</v>
      </c>
      <c r="G9" s="299" t="s">
        <v>15</v>
      </c>
      <c r="H9" s="301" t="s">
        <v>6</v>
      </c>
      <c r="I9" s="133"/>
      <c r="J9" s="303" t="s">
        <v>16</v>
      </c>
      <c r="K9" s="304"/>
      <c r="L9" s="304"/>
      <c r="M9" s="304"/>
      <c r="N9" s="305"/>
      <c r="O9" s="299" t="s">
        <v>17</v>
      </c>
      <c r="P9" s="325" t="s">
        <v>18</v>
      </c>
      <c r="Q9" s="303" t="s">
        <v>19</v>
      </c>
      <c r="R9" s="305"/>
      <c r="S9" s="9"/>
      <c r="T9" s="9"/>
      <c r="U9" s="9"/>
    </row>
    <row r="10" spans="1:21" ht="142.5" customHeight="1" thickBot="1" x14ac:dyDescent="0.3">
      <c r="A10" s="9"/>
      <c r="B10" s="328"/>
      <c r="C10" s="300"/>
      <c r="D10" s="300"/>
      <c r="E10" s="300"/>
      <c r="F10" s="300"/>
      <c r="G10" s="300"/>
      <c r="H10" s="302"/>
      <c r="I10" s="134"/>
      <c r="J10" s="112" t="s">
        <v>20</v>
      </c>
      <c r="K10" s="112" t="s">
        <v>21</v>
      </c>
      <c r="L10" s="112" t="s">
        <v>22</v>
      </c>
      <c r="M10" s="112" t="s">
        <v>23</v>
      </c>
      <c r="N10" s="113" t="s">
        <v>24</v>
      </c>
      <c r="O10" s="300"/>
      <c r="P10" s="326"/>
      <c r="Q10" s="114" t="s">
        <v>25</v>
      </c>
      <c r="R10" s="114" t="s">
        <v>26</v>
      </c>
      <c r="S10" s="9"/>
      <c r="T10" s="9"/>
      <c r="U10" s="9"/>
    </row>
    <row r="11" spans="1:21" ht="100.2" customHeight="1" thickBot="1" x14ac:dyDescent="0.3">
      <c r="A11" s="9"/>
      <c r="B11" s="295">
        <v>1</v>
      </c>
      <c r="C11" s="262" t="s">
        <v>192</v>
      </c>
      <c r="D11" s="262" t="s">
        <v>193</v>
      </c>
      <c r="E11" s="298">
        <v>1</v>
      </c>
      <c r="F11" s="286">
        <v>44927</v>
      </c>
      <c r="G11" s="215" t="s">
        <v>194</v>
      </c>
      <c r="H11" s="289">
        <v>0.35</v>
      </c>
      <c r="I11" s="135"/>
      <c r="J11" s="283">
        <v>0.5</v>
      </c>
      <c r="K11" s="289"/>
      <c r="L11" s="262"/>
      <c r="M11" s="292">
        <v>0.5</v>
      </c>
      <c r="N11" s="271"/>
      <c r="O11" s="268">
        <f>IF(SUM(K11,N11)&gt;100%,"NO PERMITIDO",SUM(K11,N11))</f>
        <v>0</v>
      </c>
      <c r="P11" s="265">
        <f>H11*O11/100%</f>
        <v>0</v>
      </c>
      <c r="Q11" s="262"/>
      <c r="R11" s="262"/>
      <c r="S11" s="9"/>
      <c r="T11" s="9"/>
      <c r="U11" s="9"/>
    </row>
    <row r="12" spans="1:21" ht="94.2" customHeight="1" thickBot="1" x14ac:dyDescent="0.3">
      <c r="A12" s="9"/>
      <c r="B12" s="296"/>
      <c r="C12" s="263"/>
      <c r="D12" s="263"/>
      <c r="E12" s="263"/>
      <c r="F12" s="287"/>
      <c r="G12" s="216" t="s">
        <v>195</v>
      </c>
      <c r="H12" s="290"/>
      <c r="I12" s="136"/>
      <c r="J12" s="284"/>
      <c r="K12" s="290"/>
      <c r="L12" s="263"/>
      <c r="M12" s="293"/>
      <c r="N12" s="272"/>
      <c r="O12" s="269"/>
      <c r="P12" s="266"/>
      <c r="Q12" s="263"/>
      <c r="R12" s="263"/>
      <c r="S12" s="9"/>
      <c r="T12" s="9"/>
      <c r="U12" s="9"/>
    </row>
    <row r="13" spans="1:21" ht="102" customHeight="1" thickBot="1" x14ac:dyDescent="0.3">
      <c r="A13" s="9"/>
      <c r="B13" s="296"/>
      <c r="C13" s="263"/>
      <c r="D13" s="263"/>
      <c r="E13" s="263"/>
      <c r="F13" s="287"/>
      <c r="G13" s="215" t="s">
        <v>196</v>
      </c>
      <c r="H13" s="290"/>
      <c r="I13" s="66"/>
      <c r="J13" s="284"/>
      <c r="K13" s="290"/>
      <c r="L13" s="263"/>
      <c r="M13" s="293"/>
      <c r="N13" s="272"/>
      <c r="O13" s="269"/>
      <c r="P13" s="266"/>
      <c r="Q13" s="263"/>
      <c r="R13" s="263"/>
      <c r="S13" s="9"/>
      <c r="T13" s="9"/>
      <c r="U13" s="9"/>
    </row>
    <row r="14" spans="1:21" ht="124.2" customHeight="1" thickBot="1" x14ac:dyDescent="0.3">
      <c r="A14" s="9"/>
      <c r="B14" s="296"/>
      <c r="C14" s="263"/>
      <c r="D14" s="263"/>
      <c r="E14" s="263"/>
      <c r="F14" s="287"/>
      <c r="G14" s="215" t="s">
        <v>197</v>
      </c>
      <c r="H14" s="290"/>
      <c r="I14" s="66"/>
      <c r="J14" s="284"/>
      <c r="K14" s="290"/>
      <c r="L14" s="263"/>
      <c r="M14" s="293"/>
      <c r="N14" s="272"/>
      <c r="O14" s="269"/>
      <c r="P14" s="266"/>
      <c r="Q14" s="263"/>
      <c r="R14" s="263"/>
      <c r="S14" s="9"/>
      <c r="T14" s="9"/>
      <c r="U14" s="9"/>
    </row>
    <row r="15" spans="1:21" ht="56.25" customHeight="1" thickBot="1" x14ac:dyDescent="0.3">
      <c r="A15" s="9"/>
      <c r="B15" s="297"/>
      <c r="C15" s="264"/>
      <c r="D15" s="264"/>
      <c r="E15" s="264"/>
      <c r="F15" s="288"/>
      <c r="G15" s="65"/>
      <c r="H15" s="291"/>
      <c r="I15" s="66"/>
      <c r="J15" s="285"/>
      <c r="K15" s="291"/>
      <c r="L15" s="264"/>
      <c r="M15" s="294"/>
      <c r="N15" s="273"/>
      <c r="O15" s="270"/>
      <c r="P15" s="267"/>
      <c r="Q15" s="264"/>
      <c r="R15" s="264"/>
      <c r="S15" s="9"/>
      <c r="T15" s="9"/>
      <c r="U15" s="9"/>
    </row>
    <row r="16" spans="1:21" ht="56.25" customHeight="1" thickBot="1" x14ac:dyDescent="0.3">
      <c r="A16" s="9"/>
      <c r="B16" s="295">
        <v>2</v>
      </c>
      <c r="C16" s="262"/>
      <c r="D16" s="262"/>
      <c r="E16" s="262"/>
      <c r="F16" s="286"/>
      <c r="G16" s="65"/>
      <c r="H16" s="280">
        <v>0.25</v>
      </c>
      <c r="I16" s="66"/>
      <c r="J16" s="283"/>
      <c r="K16" s="280"/>
      <c r="L16" s="277"/>
      <c r="M16" s="274"/>
      <c r="N16" s="271"/>
      <c r="O16" s="268">
        <f>IF(SUM(K16,N16)&gt;100%,"NO PERMITIDO",SUM(K16,N16))</f>
        <v>0</v>
      </c>
      <c r="P16" s="265">
        <f>H16*O16/100%</f>
        <v>0</v>
      </c>
      <c r="Q16" s="262"/>
      <c r="R16" s="262"/>
      <c r="S16" s="9"/>
      <c r="T16" s="9"/>
      <c r="U16" s="9"/>
    </row>
    <row r="17" spans="1:21" ht="47.25" customHeight="1" thickBot="1" x14ac:dyDescent="0.3">
      <c r="A17" s="9"/>
      <c r="B17" s="296"/>
      <c r="C17" s="263"/>
      <c r="D17" s="263"/>
      <c r="E17" s="263"/>
      <c r="F17" s="287"/>
      <c r="G17" s="65"/>
      <c r="H17" s="281"/>
      <c r="I17" s="66"/>
      <c r="J17" s="284"/>
      <c r="K17" s="281"/>
      <c r="L17" s="278"/>
      <c r="M17" s="275"/>
      <c r="N17" s="272"/>
      <c r="O17" s="269"/>
      <c r="P17" s="266"/>
      <c r="Q17" s="263"/>
      <c r="R17" s="263"/>
      <c r="S17" s="9"/>
      <c r="T17" s="9"/>
      <c r="U17" s="9"/>
    </row>
    <row r="18" spans="1:21" ht="47.25" customHeight="1" thickBot="1" x14ac:dyDescent="0.3">
      <c r="A18" s="9"/>
      <c r="B18" s="296"/>
      <c r="C18" s="263"/>
      <c r="D18" s="263"/>
      <c r="E18" s="263"/>
      <c r="F18" s="287"/>
      <c r="G18" s="65"/>
      <c r="H18" s="281"/>
      <c r="I18" s="137"/>
      <c r="J18" s="284"/>
      <c r="K18" s="281"/>
      <c r="L18" s="278"/>
      <c r="M18" s="275"/>
      <c r="N18" s="272"/>
      <c r="O18" s="269"/>
      <c r="P18" s="266"/>
      <c r="Q18" s="263"/>
      <c r="R18" s="263"/>
      <c r="S18" s="9"/>
      <c r="T18" s="9"/>
      <c r="U18" s="9"/>
    </row>
    <row r="19" spans="1:21" ht="47.25" customHeight="1" thickBot="1" x14ac:dyDescent="0.3">
      <c r="A19" s="9"/>
      <c r="B19" s="296"/>
      <c r="C19" s="263"/>
      <c r="D19" s="263"/>
      <c r="E19" s="263"/>
      <c r="F19" s="287"/>
      <c r="G19" s="65"/>
      <c r="H19" s="281"/>
      <c r="I19" s="135"/>
      <c r="J19" s="284"/>
      <c r="K19" s="281"/>
      <c r="L19" s="278"/>
      <c r="M19" s="275"/>
      <c r="N19" s="272"/>
      <c r="O19" s="269"/>
      <c r="P19" s="266"/>
      <c r="Q19" s="263"/>
      <c r="R19" s="263"/>
      <c r="S19" s="9"/>
      <c r="T19" s="9"/>
      <c r="U19" s="9"/>
    </row>
    <row r="20" spans="1:21" ht="47.25" customHeight="1" thickBot="1" x14ac:dyDescent="0.3">
      <c r="A20" s="9"/>
      <c r="B20" s="297"/>
      <c r="C20" s="264"/>
      <c r="D20" s="264"/>
      <c r="E20" s="264"/>
      <c r="F20" s="288"/>
      <c r="G20" s="65"/>
      <c r="H20" s="282"/>
      <c r="I20" s="136"/>
      <c r="J20" s="285"/>
      <c r="K20" s="282"/>
      <c r="L20" s="279"/>
      <c r="M20" s="276"/>
      <c r="N20" s="273"/>
      <c r="O20" s="270"/>
      <c r="P20" s="267"/>
      <c r="Q20" s="264"/>
      <c r="R20" s="264"/>
      <c r="S20" s="9"/>
      <c r="T20" s="9"/>
      <c r="U20" s="9"/>
    </row>
    <row r="21" spans="1:21" ht="55.5" customHeight="1" thickBot="1" x14ac:dyDescent="0.3">
      <c r="A21" s="9"/>
      <c r="B21" s="295">
        <v>3</v>
      </c>
      <c r="C21" s="262"/>
      <c r="D21" s="262"/>
      <c r="E21" s="262"/>
      <c r="F21" s="286"/>
      <c r="G21" s="65"/>
      <c r="H21" s="280">
        <v>0.4</v>
      </c>
      <c r="I21" s="66"/>
      <c r="J21" s="283"/>
      <c r="K21" s="280"/>
      <c r="L21" s="277"/>
      <c r="M21" s="274"/>
      <c r="N21" s="271"/>
      <c r="O21" s="268">
        <f>IF(SUM(K21,N21)&gt;100%,"NO PERMITIDO",SUM(K21,N21))</f>
        <v>0</v>
      </c>
      <c r="P21" s="265">
        <f>H21*O21/100%</f>
        <v>0</v>
      </c>
      <c r="Q21" s="262"/>
      <c r="R21" s="262"/>
      <c r="S21" s="9"/>
      <c r="T21" s="9"/>
      <c r="U21" s="9"/>
    </row>
    <row r="22" spans="1:21" ht="39.75" customHeight="1" thickBot="1" x14ac:dyDescent="0.3">
      <c r="A22" s="9"/>
      <c r="B22" s="296"/>
      <c r="C22" s="263"/>
      <c r="D22" s="263"/>
      <c r="E22" s="263"/>
      <c r="F22" s="287"/>
      <c r="G22" s="65"/>
      <c r="H22" s="281"/>
      <c r="I22" s="66"/>
      <c r="J22" s="284"/>
      <c r="K22" s="281"/>
      <c r="L22" s="278"/>
      <c r="M22" s="275"/>
      <c r="N22" s="272"/>
      <c r="O22" s="269"/>
      <c r="P22" s="266"/>
      <c r="Q22" s="263"/>
      <c r="R22" s="263"/>
      <c r="S22" s="9"/>
      <c r="T22" s="9"/>
      <c r="U22" s="9"/>
    </row>
    <row r="23" spans="1:21" ht="39.75" customHeight="1" thickBot="1" x14ac:dyDescent="0.35">
      <c r="A23" s="9"/>
      <c r="B23" s="296"/>
      <c r="C23" s="263"/>
      <c r="D23" s="263"/>
      <c r="E23" s="263"/>
      <c r="F23" s="287"/>
      <c r="G23" s="65"/>
      <c r="H23" s="281"/>
      <c r="I23" s="66"/>
      <c r="J23" s="284"/>
      <c r="K23" s="281"/>
      <c r="L23" s="278"/>
      <c r="M23" s="275"/>
      <c r="N23" s="272"/>
      <c r="O23" s="269"/>
      <c r="P23" s="266"/>
      <c r="Q23" s="263"/>
      <c r="R23" s="263"/>
      <c r="S23"/>
      <c r="T23" s="9"/>
      <c r="U23" s="9"/>
    </row>
    <row r="24" spans="1:21" ht="39.75" customHeight="1" thickBot="1" x14ac:dyDescent="0.3">
      <c r="A24" s="9"/>
      <c r="B24" s="296"/>
      <c r="C24" s="263"/>
      <c r="D24" s="263"/>
      <c r="E24" s="263"/>
      <c r="F24" s="287"/>
      <c r="G24" s="65"/>
      <c r="H24" s="281"/>
      <c r="I24" s="137"/>
      <c r="J24" s="284"/>
      <c r="K24" s="281"/>
      <c r="L24" s="278"/>
      <c r="M24" s="275"/>
      <c r="N24" s="272"/>
      <c r="O24" s="269"/>
      <c r="P24" s="266"/>
      <c r="Q24" s="263"/>
      <c r="R24" s="263"/>
      <c r="S24" s="9"/>
      <c r="T24" s="9"/>
      <c r="U24" s="9"/>
    </row>
    <row r="25" spans="1:21" ht="39.75" customHeight="1" thickBot="1" x14ac:dyDescent="0.3">
      <c r="A25" s="9"/>
      <c r="B25" s="297"/>
      <c r="C25" s="264"/>
      <c r="D25" s="264"/>
      <c r="E25" s="264"/>
      <c r="F25" s="288"/>
      <c r="G25" s="65"/>
      <c r="H25" s="282"/>
      <c r="I25" s="136"/>
      <c r="J25" s="285"/>
      <c r="K25" s="282"/>
      <c r="L25" s="279"/>
      <c r="M25" s="276"/>
      <c r="N25" s="273"/>
      <c r="O25" s="270"/>
      <c r="P25" s="267"/>
      <c r="Q25" s="264"/>
      <c r="R25" s="264"/>
      <c r="S25" s="9"/>
      <c r="T25" s="9"/>
      <c r="U25" s="9"/>
    </row>
    <row r="26" spans="1:21" ht="39" customHeight="1" thickBot="1" x14ac:dyDescent="0.3">
      <c r="A26" s="9"/>
      <c r="B26" s="295">
        <v>4</v>
      </c>
      <c r="C26" s="262"/>
      <c r="D26" s="262"/>
      <c r="E26" s="262"/>
      <c r="F26" s="286"/>
      <c r="G26" s="65"/>
      <c r="H26" s="280"/>
      <c r="I26" s="66"/>
      <c r="J26" s="283"/>
      <c r="K26" s="280"/>
      <c r="L26" s="277"/>
      <c r="M26" s="274"/>
      <c r="N26" s="271"/>
      <c r="O26" s="268">
        <f>IF(SUM(K26,N26)&gt;100%,"NO PERMITIDO",SUM(K26,N26))</f>
        <v>0</v>
      </c>
      <c r="P26" s="265">
        <f>H26*O26/100%</f>
        <v>0</v>
      </c>
      <c r="Q26" s="262"/>
      <c r="R26" s="262"/>
      <c r="S26" s="9"/>
      <c r="T26" s="9"/>
      <c r="U26" s="9"/>
    </row>
    <row r="27" spans="1:21" ht="39" customHeight="1" thickBot="1" x14ac:dyDescent="0.3">
      <c r="A27" s="9"/>
      <c r="B27" s="296"/>
      <c r="C27" s="263"/>
      <c r="D27" s="263"/>
      <c r="E27" s="263"/>
      <c r="F27" s="287"/>
      <c r="G27" s="65"/>
      <c r="H27" s="281"/>
      <c r="I27" s="66"/>
      <c r="J27" s="284"/>
      <c r="K27" s="281"/>
      <c r="L27" s="278"/>
      <c r="M27" s="275"/>
      <c r="N27" s="272"/>
      <c r="O27" s="269"/>
      <c r="P27" s="266"/>
      <c r="Q27" s="263"/>
      <c r="R27" s="263"/>
      <c r="S27" s="9"/>
      <c r="T27" s="9"/>
      <c r="U27" s="9"/>
    </row>
    <row r="28" spans="1:21" ht="39" customHeight="1" thickBot="1" x14ac:dyDescent="0.3">
      <c r="A28" s="9"/>
      <c r="B28" s="296"/>
      <c r="C28" s="263"/>
      <c r="D28" s="263"/>
      <c r="E28" s="263"/>
      <c r="F28" s="287"/>
      <c r="G28" s="65"/>
      <c r="H28" s="281"/>
      <c r="I28" s="66"/>
      <c r="J28" s="284"/>
      <c r="K28" s="281"/>
      <c r="L28" s="278"/>
      <c r="M28" s="275"/>
      <c r="N28" s="272"/>
      <c r="O28" s="269"/>
      <c r="P28" s="266"/>
      <c r="Q28" s="263"/>
      <c r="R28" s="263"/>
      <c r="S28" s="9"/>
      <c r="T28" s="9"/>
      <c r="U28" s="9"/>
    </row>
    <row r="29" spans="1:21" ht="39" customHeight="1" thickBot="1" x14ac:dyDescent="0.3">
      <c r="A29" s="9"/>
      <c r="B29" s="296"/>
      <c r="C29" s="263"/>
      <c r="D29" s="263"/>
      <c r="E29" s="263"/>
      <c r="F29" s="287"/>
      <c r="G29" s="65"/>
      <c r="H29" s="281"/>
      <c r="I29" s="137"/>
      <c r="J29" s="284"/>
      <c r="K29" s="281"/>
      <c r="L29" s="278"/>
      <c r="M29" s="275"/>
      <c r="N29" s="272"/>
      <c r="O29" s="269"/>
      <c r="P29" s="266"/>
      <c r="Q29" s="263"/>
      <c r="R29" s="263"/>
      <c r="S29" s="9"/>
      <c r="T29" s="9"/>
      <c r="U29" s="9"/>
    </row>
    <row r="30" spans="1:21" ht="39" customHeight="1" thickBot="1" x14ac:dyDescent="0.3">
      <c r="A30" s="9"/>
      <c r="B30" s="297"/>
      <c r="C30" s="264"/>
      <c r="D30" s="264"/>
      <c r="E30" s="264"/>
      <c r="F30" s="288"/>
      <c r="G30" s="65"/>
      <c r="H30" s="282"/>
      <c r="I30" s="136"/>
      <c r="J30" s="285"/>
      <c r="K30" s="282"/>
      <c r="L30" s="279"/>
      <c r="M30" s="276"/>
      <c r="N30" s="273"/>
      <c r="O30" s="270"/>
      <c r="P30" s="267"/>
      <c r="Q30" s="264"/>
      <c r="R30" s="264"/>
      <c r="S30" s="9"/>
      <c r="T30" s="9"/>
      <c r="U30" s="9"/>
    </row>
    <row r="31" spans="1:21" ht="39" customHeight="1" thickBot="1" x14ac:dyDescent="0.3">
      <c r="A31" s="9"/>
      <c r="B31" s="295">
        <v>5</v>
      </c>
      <c r="C31" s="262"/>
      <c r="D31" s="277"/>
      <c r="E31" s="262"/>
      <c r="F31" s="277"/>
      <c r="G31" s="67"/>
      <c r="H31" s="280"/>
      <c r="I31" s="66"/>
      <c r="J31" s="283"/>
      <c r="K31" s="280"/>
      <c r="L31" s="277"/>
      <c r="M31" s="274"/>
      <c r="N31" s="289"/>
      <c r="O31" s="268">
        <f>IF(SUM(K31,N31)&gt;100%,"NO PERMITIDO",SUM(K31,N31))</f>
        <v>0</v>
      </c>
      <c r="P31" s="265">
        <f>H31*O31/100%</f>
        <v>0</v>
      </c>
      <c r="Q31" s="262"/>
      <c r="R31" s="262"/>
      <c r="S31" s="9"/>
      <c r="T31" s="9"/>
      <c r="U31" s="9"/>
    </row>
    <row r="32" spans="1:21" ht="48" customHeight="1" thickBot="1" x14ac:dyDescent="0.3">
      <c r="A32" s="9"/>
      <c r="B32" s="296"/>
      <c r="C32" s="263"/>
      <c r="D32" s="278"/>
      <c r="E32" s="263"/>
      <c r="F32" s="278"/>
      <c r="G32" s="65"/>
      <c r="H32" s="281"/>
      <c r="I32" s="66"/>
      <c r="J32" s="284"/>
      <c r="K32" s="281"/>
      <c r="L32" s="278"/>
      <c r="M32" s="275"/>
      <c r="N32" s="290"/>
      <c r="O32" s="269"/>
      <c r="P32" s="266"/>
      <c r="Q32" s="263"/>
      <c r="R32" s="263"/>
      <c r="S32" s="9"/>
      <c r="T32" s="9"/>
      <c r="U32" s="9"/>
    </row>
    <row r="33" spans="1:21" ht="74.25" customHeight="1" thickBot="1" x14ac:dyDescent="0.3">
      <c r="A33" s="9"/>
      <c r="B33" s="296"/>
      <c r="C33" s="263"/>
      <c r="D33" s="278"/>
      <c r="E33" s="263"/>
      <c r="F33" s="278"/>
      <c r="G33" s="65"/>
      <c r="H33" s="281"/>
      <c r="I33" s="66"/>
      <c r="J33" s="284"/>
      <c r="K33" s="281"/>
      <c r="L33" s="278"/>
      <c r="M33" s="275"/>
      <c r="N33" s="290"/>
      <c r="O33" s="269"/>
      <c r="P33" s="266"/>
      <c r="Q33" s="263"/>
      <c r="R33" s="263"/>
      <c r="S33" s="9"/>
      <c r="T33" s="9"/>
      <c r="U33" s="9"/>
    </row>
    <row r="34" spans="1:21" s="26" customFormat="1" ht="74.25" customHeight="1" thickBot="1" x14ac:dyDescent="0.3">
      <c r="A34" s="9"/>
      <c r="B34" s="296"/>
      <c r="C34" s="263"/>
      <c r="D34" s="278"/>
      <c r="E34" s="263"/>
      <c r="F34" s="278"/>
      <c r="G34" s="65"/>
      <c r="H34" s="281"/>
      <c r="I34" s="137"/>
      <c r="J34" s="284"/>
      <c r="K34" s="281"/>
      <c r="L34" s="278"/>
      <c r="M34" s="275"/>
      <c r="N34" s="290"/>
      <c r="O34" s="269"/>
      <c r="P34" s="266"/>
      <c r="Q34" s="263"/>
      <c r="R34" s="263"/>
      <c r="S34" s="23"/>
      <c r="T34" s="24"/>
      <c r="U34" s="24"/>
    </row>
    <row r="35" spans="1:21" ht="66" customHeight="1" thickBot="1" x14ac:dyDescent="0.3">
      <c r="A35" s="9"/>
      <c r="B35" s="297"/>
      <c r="C35" s="264"/>
      <c r="D35" s="279"/>
      <c r="E35" s="264"/>
      <c r="F35" s="279"/>
      <c r="G35" s="95"/>
      <c r="H35" s="282"/>
      <c r="I35" s="135"/>
      <c r="J35" s="285"/>
      <c r="K35" s="282"/>
      <c r="L35" s="279"/>
      <c r="M35" s="276"/>
      <c r="N35" s="291"/>
      <c r="O35" s="270"/>
      <c r="P35" s="267"/>
      <c r="Q35" s="264"/>
      <c r="R35" s="264"/>
      <c r="S35" s="9"/>
      <c r="T35" s="9"/>
      <c r="U35" s="9"/>
    </row>
    <row r="36" spans="1:21" ht="65.25" customHeight="1" thickBot="1" x14ac:dyDescent="0.4">
      <c r="A36" s="9"/>
      <c r="B36" s="329" t="s">
        <v>27</v>
      </c>
      <c r="C36" s="330"/>
      <c r="D36" s="104"/>
      <c r="E36" s="105"/>
      <c r="F36" s="105"/>
      <c r="G36" s="105"/>
      <c r="H36" s="118">
        <f>IF(SUM(H11:H35)&gt;100%,"supera el 100%",SUM(H11:H35))</f>
        <v>1</v>
      </c>
      <c r="I36" s="106"/>
      <c r="J36" s="106"/>
      <c r="K36" s="106"/>
      <c r="L36" s="107"/>
      <c r="M36" s="107"/>
      <c r="N36" s="106"/>
      <c r="O36" s="107"/>
      <c r="P36" s="117">
        <f>P11+P16+P21+P26+P31</f>
        <v>0</v>
      </c>
      <c r="Q36" s="14"/>
      <c r="R36" s="73"/>
      <c r="S36" s="9"/>
      <c r="T36" s="9"/>
      <c r="U36" s="9"/>
    </row>
    <row r="37" spans="1:21" ht="48" customHeight="1" thickBot="1" x14ac:dyDescent="0.4">
      <c r="A37" s="9"/>
      <c r="B37" s="96"/>
      <c r="C37" s="97"/>
      <c r="D37" s="97"/>
      <c r="E37" s="98"/>
      <c r="F37" s="98"/>
      <c r="G37" s="98"/>
      <c r="H37" s="99"/>
      <c r="I37" s="100"/>
      <c r="J37" s="100"/>
      <c r="K37" s="100"/>
      <c r="L37" s="99"/>
      <c r="M37" s="99"/>
      <c r="N37" s="100"/>
      <c r="O37" s="99"/>
      <c r="P37" s="101"/>
      <c r="Q37" s="25"/>
      <c r="R37" s="74"/>
      <c r="S37" s="9"/>
      <c r="T37" s="9"/>
      <c r="U37" s="9"/>
    </row>
    <row r="38" spans="1:21" ht="48" customHeight="1" thickBot="1" x14ac:dyDescent="0.4">
      <c r="A38" s="9"/>
      <c r="B38" s="334" t="s">
        <v>7</v>
      </c>
      <c r="C38" s="335"/>
      <c r="D38" s="335"/>
      <c r="E38" s="335"/>
      <c r="F38" s="335"/>
      <c r="G38" s="335"/>
      <c r="H38" s="335"/>
      <c r="I38" s="335"/>
      <c r="J38" s="335"/>
      <c r="K38" s="335"/>
      <c r="L38" s="335"/>
      <c r="M38" s="335"/>
      <c r="N38" s="335"/>
      <c r="O38" s="335"/>
      <c r="P38" s="336"/>
      <c r="Q38" s="138"/>
      <c r="R38" s="139"/>
      <c r="S38" s="9"/>
      <c r="T38" s="9"/>
      <c r="U38" s="9"/>
    </row>
    <row r="39" spans="1:21" ht="48" customHeight="1" thickBot="1" x14ac:dyDescent="0.4">
      <c r="A39" s="9"/>
      <c r="B39" s="295">
        <v>1</v>
      </c>
      <c r="C39" s="262" t="s">
        <v>192</v>
      </c>
      <c r="D39" s="262" t="s">
        <v>198</v>
      </c>
      <c r="E39" s="298">
        <v>1</v>
      </c>
      <c r="F39" s="286">
        <v>44927</v>
      </c>
      <c r="G39" s="65" t="s">
        <v>199</v>
      </c>
      <c r="H39" s="289">
        <v>0.15</v>
      </c>
      <c r="I39" s="135"/>
      <c r="J39" s="298">
        <v>0.5</v>
      </c>
      <c r="K39" s="289"/>
      <c r="L39" s="262"/>
      <c r="M39" s="331">
        <v>0.5</v>
      </c>
      <c r="N39" s="271"/>
      <c r="O39" s="268">
        <f>IF(SUM(K39,N39)&gt;100%,"NO PERMITIDO",SUM(K39,N39))</f>
        <v>0</v>
      </c>
      <c r="P39" s="265">
        <f>O39</f>
        <v>0</v>
      </c>
      <c r="Q39" s="138"/>
      <c r="R39" s="139"/>
      <c r="S39" s="9"/>
      <c r="T39" s="9"/>
      <c r="U39" s="9"/>
    </row>
    <row r="40" spans="1:21" ht="48" customHeight="1" thickBot="1" x14ac:dyDescent="0.4">
      <c r="A40" s="9"/>
      <c r="B40" s="296"/>
      <c r="C40" s="263"/>
      <c r="D40" s="263"/>
      <c r="E40" s="263"/>
      <c r="F40" s="263"/>
      <c r="G40" s="65" t="s">
        <v>200</v>
      </c>
      <c r="H40" s="290"/>
      <c r="I40" s="140"/>
      <c r="J40" s="337"/>
      <c r="K40" s="290"/>
      <c r="L40" s="263"/>
      <c r="M40" s="332"/>
      <c r="N40" s="272"/>
      <c r="O40" s="269"/>
      <c r="P40" s="266"/>
      <c r="Q40" s="75"/>
      <c r="R40" s="76"/>
      <c r="S40" s="9"/>
      <c r="T40" s="9"/>
      <c r="U40" s="9"/>
    </row>
    <row r="41" spans="1:21" ht="47.25" customHeight="1" thickBot="1" x14ac:dyDescent="0.4">
      <c r="A41" s="9"/>
      <c r="B41" s="296"/>
      <c r="C41" s="263"/>
      <c r="D41" s="263"/>
      <c r="E41" s="263"/>
      <c r="F41" s="263"/>
      <c r="G41" s="65" t="s">
        <v>201</v>
      </c>
      <c r="H41" s="290"/>
      <c r="I41" s="102"/>
      <c r="J41" s="337"/>
      <c r="K41" s="290"/>
      <c r="L41" s="263"/>
      <c r="M41" s="332"/>
      <c r="N41" s="272"/>
      <c r="O41" s="269"/>
      <c r="P41" s="266"/>
      <c r="Q41" s="75"/>
      <c r="R41" s="76"/>
      <c r="S41" s="9"/>
      <c r="T41" s="9"/>
      <c r="U41" s="9"/>
    </row>
    <row r="42" spans="1:21" ht="47.25" customHeight="1" thickBot="1" x14ac:dyDescent="0.4">
      <c r="A42" s="9"/>
      <c r="B42" s="296"/>
      <c r="C42" s="263"/>
      <c r="D42" s="263"/>
      <c r="E42" s="263"/>
      <c r="F42" s="263"/>
      <c r="G42" s="72"/>
      <c r="H42" s="290"/>
      <c r="I42" s="102"/>
      <c r="J42" s="337"/>
      <c r="K42" s="290"/>
      <c r="L42" s="263"/>
      <c r="M42" s="332"/>
      <c r="N42" s="272"/>
      <c r="O42" s="269"/>
      <c r="P42" s="266"/>
      <c r="Q42" s="75"/>
      <c r="R42" s="76"/>
      <c r="S42" s="9"/>
      <c r="T42" s="9"/>
      <c r="U42" s="9"/>
    </row>
    <row r="43" spans="1:21" ht="43.5" customHeight="1" thickBot="1" x14ac:dyDescent="0.4">
      <c r="A43" s="9"/>
      <c r="B43" s="297"/>
      <c r="C43" s="264"/>
      <c r="D43" s="264"/>
      <c r="E43" s="264"/>
      <c r="F43" s="264"/>
      <c r="G43" s="65"/>
      <c r="H43" s="291"/>
      <c r="I43" s="103"/>
      <c r="J43" s="338"/>
      <c r="K43" s="290"/>
      <c r="L43" s="264"/>
      <c r="M43" s="333"/>
      <c r="N43" s="273"/>
      <c r="O43" s="270"/>
      <c r="P43" s="267"/>
      <c r="Q43" s="75"/>
      <c r="R43" s="76"/>
      <c r="S43" s="9"/>
      <c r="T43" s="9"/>
      <c r="U43" s="9"/>
    </row>
    <row r="44" spans="1:21" ht="57.75" customHeight="1" thickBot="1" x14ac:dyDescent="0.4">
      <c r="A44" s="9"/>
      <c r="B44" s="329" t="s">
        <v>27</v>
      </c>
      <c r="C44" s="330"/>
      <c r="D44" s="108"/>
      <c r="E44" s="109"/>
      <c r="F44" s="110"/>
      <c r="G44" s="110"/>
      <c r="H44" s="118">
        <f>H39</f>
        <v>0.15</v>
      </c>
      <c r="I44" s="111"/>
      <c r="J44" s="111"/>
      <c r="K44" s="158"/>
      <c r="L44" s="107"/>
      <c r="M44" s="107"/>
      <c r="N44" s="111"/>
      <c r="O44" s="107"/>
      <c r="P44" s="120">
        <f>+P39</f>
        <v>0</v>
      </c>
      <c r="Q44" s="75"/>
      <c r="R44" s="76"/>
      <c r="S44" s="9"/>
      <c r="T44" s="9"/>
      <c r="U44" s="9"/>
    </row>
    <row r="45" spans="1:21" ht="48" customHeight="1" thickBot="1" x14ac:dyDescent="0.4">
      <c r="A45" s="9"/>
      <c r="B45" s="77"/>
      <c r="C45" s="15"/>
      <c r="D45" s="15"/>
      <c r="E45" s="15"/>
      <c r="F45" s="15"/>
      <c r="G45" s="15"/>
      <c r="H45" s="15"/>
      <c r="I45" s="15"/>
      <c r="J45" s="15"/>
      <c r="K45" s="15"/>
      <c r="L45" s="15"/>
      <c r="M45" s="78"/>
      <c r="N45" s="78"/>
      <c r="O45" s="78"/>
      <c r="P45" s="13"/>
      <c r="Q45" s="75"/>
      <c r="R45" s="76"/>
      <c r="S45" s="9"/>
      <c r="T45" s="9"/>
      <c r="U45" s="9"/>
    </row>
    <row r="46" spans="1:21" ht="48" customHeight="1" thickBot="1" x14ac:dyDescent="0.4">
      <c r="A46" s="9"/>
      <c r="B46" s="334" t="s">
        <v>32</v>
      </c>
      <c r="C46" s="335"/>
      <c r="D46" s="335"/>
      <c r="E46" s="335"/>
      <c r="F46" s="335"/>
      <c r="G46" s="335"/>
      <c r="H46" s="335"/>
      <c r="I46" s="335"/>
      <c r="J46" s="335"/>
      <c r="K46" s="335"/>
      <c r="L46" s="335"/>
      <c r="M46" s="335"/>
      <c r="N46" s="335"/>
      <c r="O46" s="335"/>
      <c r="P46" s="336"/>
      <c r="Q46" s="75"/>
      <c r="R46" s="76"/>
      <c r="S46" s="9"/>
      <c r="T46" s="9"/>
      <c r="U46" s="9"/>
    </row>
    <row r="47" spans="1:21" ht="48" customHeight="1" thickBot="1" x14ac:dyDescent="0.4">
      <c r="A47" s="9"/>
      <c r="B47" s="295">
        <v>1</v>
      </c>
      <c r="C47" s="262" t="s">
        <v>192</v>
      </c>
      <c r="D47" s="262" t="s">
        <v>202</v>
      </c>
      <c r="E47" s="298">
        <v>1</v>
      </c>
      <c r="F47" s="286">
        <v>44927</v>
      </c>
      <c r="G47" s="65" t="s">
        <v>203</v>
      </c>
      <c r="H47" s="289">
        <v>0.05</v>
      </c>
      <c r="I47" s="135"/>
      <c r="J47" s="298">
        <v>0.5</v>
      </c>
      <c r="K47" s="289"/>
      <c r="L47" s="262"/>
      <c r="M47" s="331">
        <v>0.5</v>
      </c>
      <c r="N47" s="271"/>
      <c r="O47" s="268">
        <f>IF(SUM(K47,N47)&gt;100%,"NO PERMITIDO",SUM(K47,N47))</f>
        <v>0</v>
      </c>
      <c r="P47" s="265">
        <f>O47</f>
        <v>0</v>
      </c>
      <c r="Q47" s="75"/>
      <c r="R47" s="76"/>
      <c r="S47" s="9"/>
      <c r="T47" s="9"/>
      <c r="U47" s="9"/>
    </row>
    <row r="48" spans="1:21" ht="48" customHeight="1" thickBot="1" x14ac:dyDescent="0.4">
      <c r="A48" s="9"/>
      <c r="B48" s="296"/>
      <c r="C48" s="263"/>
      <c r="D48" s="263"/>
      <c r="E48" s="263"/>
      <c r="F48" s="263"/>
      <c r="G48" s="65" t="s">
        <v>204</v>
      </c>
      <c r="H48" s="290"/>
      <c r="I48" s="140"/>
      <c r="J48" s="337"/>
      <c r="K48" s="290"/>
      <c r="L48" s="263"/>
      <c r="M48" s="332"/>
      <c r="N48" s="272"/>
      <c r="O48" s="269"/>
      <c r="P48" s="266"/>
      <c r="Q48" s="75"/>
      <c r="R48" s="76"/>
      <c r="S48" s="9"/>
      <c r="T48" s="9"/>
      <c r="U48" s="9"/>
    </row>
    <row r="49" spans="1:21" s="28" customFormat="1" ht="39.75" customHeight="1" thickBot="1" x14ac:dyDescent="0.4">
      <c r="A49" s="27"/>
      <c r="B49" s="296"/>
      <c r="C49" s="263"/>
      <c r="D49" s="263"/>
      <c r="E49" s="263"/>
      <c r="F49" s="263"/>
      <c r="G49" s="72" t="s">
        <v>205</v>
      </c>
      <c r="H49" s="290"/>
      <c r="I49" s="102"/>
      <c r="J49" s="337"/>
      <c r="K49" s="290"/>
      <c r="L49" s="263"/>
      <c r="M49" s="332"/>
      <c r="N49" s="272"/>
      <c r="O49" s="269"/>
      <c r="P49" s="266"/>
      <c r="Q49" s="75"/>
      <c r="R49" s="76"/>
      <c r="S49" s="27"/>
      <c r="T49" s="27"/>
      <c r="U49" s="27"/>
    </row>
    <row r="50" spans="1:21" ht="39.75" customHeight="1" thickBot="1" x14ac:dyDescent="0.4">
      <c r="A50" s="9"/>
      <c r="B50" s="296"/>
      <c r="C50" s="263"/>
      <c r="D50" s="263"/>
      <c r="E50" s="263"/>
      <c r="F50" s="263"/>
      <c r="G50" s="65" t="s">
        <v>206</v>
      </c>
      <c r="H50" s="290"/>
      <c r="I50" s="102"/>
      <c r="J50" s="337"/>
      <c r="K50" s="290"/>
      <c r="L50" s="263"/>
      <c r="M50" s="332"/>
      <c r="N50" s="272"/>
      <c r="O50" s="269"/>
      <c r="P50" s="266"/>
      <c r="Q50" s="75"/>
      <c r="R50" s="76"/>
      <c r="S50" s="9"/>
      <c r="T50" s="9"/>
      <c r="U50" s="9"/>
    </row>
    <row r="51" spans="1:21" ht="39.75" customHeight="1" thickBot="1" x14ac:dyDescent="0.4">
      <c r="A51" s="9"/>
      <c r="B51" s="296"/>
      <c r="C51" s="263"/>
      <c r="D51" s="264"/>
      <c r="E51" s="264"/>
      <c r="F51" s="264"/>
      <c r="G51" s="65"/>
      <c r="H51" s="291"/>
      <c r="I51" s="103"/>
      <c r="J51" s="338"/>
      <c r="K51" s="291"/>
      <c r="L51" s="264"/>
      <c r="M51" s="333"/>
      <c r="N51" s="273"/>
      <c r="O51" s="270"/>
      <c r="P51" s="267"/>
      <c r="Q51" s="75"/>
      <c r="R51" s="76"/>
      <c r="S51" s="9"/>
      <c r="T51" s="9"/>
      <c r="U51" s="9"/>
    </row>
    <row r="52" spans="1:21" ht="60.75" customHeight="1" thickBot="1" x14ac:dyDescent="0.4">
      <c r="B52" s="329" t="s">
        <v>27</v>
      </c>
      <c r="C52" s="330"/>
      <c r="D52" s="115"/>
      <c r="E52" s="109"/>
      <c r="F52" s="109"/>
      <c r="G52" s="110"/>
      <c r="H52" s="118">
        <f>IF(SUM(H46:H51)&gt;100%,"supera el 100%",SUM(H46:H51))</f>
        <v>0.05</v>
      </c>
      <c r="I52" s="111"/>
      <c r="J52" s="111"/>
      <c r="K52" s="111"/>
      <c r="L52" s="116"/>
      <c r="M52" s="116"/>
      <c r="N52" s="111"/>
      <c r="O52" s="116"/>
      <c r="P52" s="120">
        <f>SUM(P47:P51)</f>
        <v>0</v>
      </c>
      <c r="Q52" s="75"/>
      <c r="R52" s="76"/>
      <c r="S52" s="9"/>
      <c r="T52" s="9"/>
      <c r="U52" s="9"/>
    </row>
    <row r="53" spans="1:21" ht="27" customHeight="1" x14ac:dyDescent="0.35">
      <c r="A53" s="9"/>
      <c r="B53" s="77"/>
      <c r="C53" s="15"/>
      <c r="D53" s="15"/>
      <c r="E53" s="15"/>
      <c r="F53" s="15"/>
      <c r="G53" s="15"/>
      <c r="H53" s="15"/>
      <c r="I53" s="15"/>
      <c r="J53" s="15"/>
      <c r="K53" s="15"/>
      <c r="L53" s="15"/>
      <c r="M53" s="78"/>
      <c r="N53" s="78"/>
      <c r="O53" s="78"/>
      <c r="P53" s="75"/>
      <c r="Q53" s="75"/>
      <c r="R53" s="76"/>
      <c r="S53" s="9"/>
      <c r="T53" s="9"/>
      <c r="U53" s="9"/>
    </row>
    <row r="54" spans="1:21" ht="27" customHeight="1" x14ac:dyDescent="0.35">
      <c r="A54" s="9"/>
      <c r="B54" s="77"/>
      <c r="C54" s="15"/>
      <c r="D54" s="15"/>
      <c r="E54" s="15"/>
      <c r="F54" s="15"/>
      <c r="G54" s="15"/>
      <c r="H54" s="15"/>
      <c r="I54" s="15"/>
      <c r="J54" s="15"/>
      <c r="K54" s="15"/>
      <c r="L54" s="15"/>
      <c r="M54" s="78"/>
      <c r="N54" s="78"/>
      <c r="O54" s="78"/>
      <c r="P54" s="75"/>
      <c r="Q54" s="75"/>
      <c r="R54" s="76"/>
      <c r="S54" s="9"/>
      <c r="T54" s="9"/>
      <c r="U54" s="9"/>
    </row>
    <row r="55" spans="1:21" ht="24.6" x14ac:dyDescent="0.35">
      <c r="A55" s="9"/>
      <c r="B55" s="77"/>
      <c r="C55" s="15"/>
      <c r="D55" s="15"/>
      <c r="E55" s="15"/>
      <c r="F55" s="15"/>
      <c r="G55" s="15"/>
      <c r="H55" s="15"/>
      <c r="I55" s="15"/>
      <c r="J55" s="15"/>
      <c r="K55" s="15"/>
      <c r="L55" s="15"/>
      <c r="M55" s="78"/>
      <c r="N55" s="78"/>
      <c r="O55" s="78"/>
      <c r="P55" s="75"/>
      <c r="Q55" s="75"/>
      <c r="R55" s="76"/>
      <c r="S55" s="9"/>
      <c r="T55" s="9"/>
      <c r="U55" s="9"/>
    </row>
    <row r="56" spans="1:21" ht="48.75" customHeight="1" x14ac:dyDescent="0.35">
      <c r="A56" s="9"/>
      <c r="B56" s="77"/>
      <c r="C56" s="15"/>
      <c r="D56" s="15"/>
      <c r="E56" s="15"/>
      <c r="F56" s="15"/>
      <c r="G56" s="15"/>
      <c r="H56" s="15"/>
      <c r="I56" s="15"/>
      <c r="J56" s="15"/>
      <c r="K56" s="15"/>
      <c r="L56" s="15"/>
      <c r="M56" s="78"/>
      <c r="N56" s="78"/>
      <c r="O56" s="78"/>
      <c r="P56" s="75"/>
      <c r="Q56" s="75"/>
      <c r="R56" s="76"/>
      <c r="S56" s="9"/>
      <c r="T56" s="9"/>
      <c r="U56" s="9"/>
    </row>
    <row r="57" spans="1:21" ht="48" customHeight="1" thickBot="1" x14ac:dyDescent="0.4">
      <c r="A57" s="9"/>
      <c r="B57" s="77"/>
      <c r="C57" s="15"/>
      <c r="D57" s="15"/>
      <c r="E57" s="15"/>
      <c r="F57" s="15"/>
      <c r="G57" s="15"/>
      <c r="H57" s="15"/>
      <c r="I57" s="15"/>
      <c r="J57" s="15"/>
      <c r="K57" s="15"/>
      <c r="L57" s="15"/>
      <c r="M57" s="78"/>
      <c r="N57" s="78"/>
      <c r="O57" s="78"/>
      <c r="P57" s="75"/>
      <c r="Q57" s="75"/>
      <c r="R57" s="76"/>
      <c r="S57" s="9"/>
      <c r="T57" s="9"/>
      <c r="U57" s="9"/>
    </row>
    <row r="58" spans="1:21" ht="73.5" customHeight="1" thickBot="1" x14ac:dyDescent="0.4">
      <c r="A58" s="9"/>
      <c r="B58" s="79"/>
      <c r="C58" s="80"/>
      <c r="D58" s="80"/>
      <c r="E58" s="80"/>
      <c r="F58" s="80"/>
      <c r="G58" s="81"/>
      <c r="H58" s="10"/>
      <c r="I58" s="10"/>
      <c r="J58" s="10"/>
      <c r="K58" s="10"/>
      <c r="L58" s="10"/>
      <c r="M58" s="10"/>
      <c r="N58" s="10"/>
      <c r="O58" s="339">
        <v>0.55000000000000004</v>
      </c>
      <c r="P58" s="340"/>
      <c r="Q58" s="75"/>
      <c r="R58" s="82"/>
      <c r="S58" s="9"/>
      <c r="T58" s="9"/>
      <c r="U58" s="9"/>
    </row>
    <row r="59" spans="1:21" s="11" customFormat="1" ht="25.2" thickBot="1" x14ac:dyDescent="0.3">
      <c r="A59" s="9"/>
      <c r="B59" s="83"/>
      <c r="P59" s="84"/>
      <c r="Q59" s="85"/>
      <c r="R59" s="86"/>
      <c r="S59" s="9"/>
      <c r="T59" s="9"/>
      <c r="U59" s="9"/>
    </row>
    <row r="60" spans="1:21" s="11" customFormat="1" ht="36" thickBot="1" x14ac:dyDescent="0.3">
      <c r="A60" s="9"/>
      <c r="B60" s="83"/>
      <c r="C60" s="119" t="s">
        <v>28</v>
      </c>
      <c r="D60" s="141"/>
      <c r="E60" s="142"/>
      <c r="F60" s="10"/>
      <c r="G60" s="143"/>
      <c r="H60" s="144"/>
      <c r="I60" s="144"/>
      <c r="J60" s="145"/>
      <c r="K60" s="12"/>
      <c r="L60" s="143"/>
      <c r="M60" s="144"/>
      <c r="N60" s="144"/>
      <c r="O60" s="145"/>
      <c r="P60" s="87"/>
      <c r="Q60" s="88"/>
      <c r="R60" s="89"/>
      <c r="S60" s="9"/>
      <c r="T60" s="9"/>
      <c r="U60" s="9"/>
    </row>
    <row r="61" spans="1:21" s="11" customFormat="1" ht="36" thickBot="1" x14ac:dyDescent="0.3">
      <c r="B61" s="218"/>
      <c r="C61" s="119" t="s">
        <v>29</v>
      </c>
      <c r="D61" s="141"/>
      <c r="E61" s="142"/>
      <c r="F61" s="10"/>
      <c r="G61" s="146" t="s">
        <v>30</v>
      </c>
      <c r="H61" s="147"/>
      <c r="I61" s="147"/>
      <c r="J61" s="148"/>
      <c r="K61" s="12"/>
      <c r="L61" s="146" t="s">
        <v>31</v>
      </c>
      <c r="M61" s="147"/>
      <c r="N61" s="147"/>
      <c r="O61" s="148"/>
      <c r="R61" s="217"/>
    </row>
    <row r="62" spans="1:21" s="11" customFormat="1" ht="13.8" x14ac:dyDescent="0.25">
      <c r="B62" s="218"/>
      <c r="R62" s="217"/>
    </row>
    <row r="63" spans="1:21" s="11" customFormat="1" thickBot="1" x14ac:dyDescent="0.3">
      <c r="B63" s="90"/>
      <c r="C63" s="91"/>
      <c r="D63" s="92"/>
      <c r="E63" s="92"/>
      <c r="F63" s="92"/>
      <c r="G63" s="92"/>
      <c r="H63" s="92"/>
      <c r="I63" s="92"/>
      <c r="J63" s="92"/>
      <c r="K63" s="92"/>
      <c r="L63" s="92"/>
      <c r="M63" s="92"/>
      <c r="N63" s="92"/>
      <c r="O63" s="92"/>
      <c r="P63" s="93"/>
      <c r="Q63" s="92"/>
      <c r="R63" s="94"/>
    </row>
    <row r="64" spans="1:21" s="11" customFormat="1" ht="13.8" x14ac:dyDescent="0.25"/>
    <row r="65" spans="2:16" s="11" customFormat="1" ht="13.8" x14ac:dyDescent="0.25"/>
    <row r="66" spans="2:16" s="11" customFormat="1" x14ac:dyDescent="0.35">
      <c r="B66" s="21"/>
      <c r="P66" s="16"/>
    </row>
    <row r="67" spans="2:16" s="11" customFormat="1" x14ac:dyDescent="0.35">
      <c r="B67" s="21"/>
      <c r="P67" s="16"/>
    </row>
    <row r="68" spans="2:16" s="11" customFormat="1" x14ac:dyDescent="0.35">
      <c r="B68" s="21"/>
      <c r="P68" s="16"/>
    </row>
    <row r="69" spans="2:16" s="11" customFormat="1" x14ac:dyDescent="0.35">
      <c r="B69" s="21"/>
      <c r="P69" s="16"/>
    </row>
    <row r="70" spans="2:16" s="11" customFormat="1" x14ac:dyDescent="0.35">
      <c r="B70" s="21"/>
      <c r="P70" s="16"/>
    </row>
    <row r="71" spans="2:16" s="11" customFormat="1" x14ac:dyDescent="0.35">
      <c r="B71" s="21"/>
      <c r="P71" s="16"/>
    </row>
    <row r="72" spans="2:16" s="11" customFormat="1" x14ac:dyDescent="0.35">
      <c r="B72" s="21"/>
      <c r="P72" s="16"/>
    </row>
    <row r="73" spans="2:16" s="11" customFormat="1" x14ac:dyDescent="0.35">
      <c r="B73" s="21"/>
      <c r="P73" s="16"/>
    </row>
    <row r="74" spans="2:16" s="11" customFormat="1" x14ac:dyDescent="0.35">
      <c r="B74" s="21"/>
      <c r="P74" s="16"/>
    </row>
    <row r="75" spans="2:16" s="11" customFormat="1" x14ac:dyDescent="0.35">
      <c r="B75" s="21"/>
      <c r="P75" s="16"/>
    </row>
    <row r="76" spans="2:16" s="11" customFormat="1" x14ac:dyDescent="0.35">
      <c r="B76" s="21"/>
      <c r="P76" s="16"/>
    </row>
    <row r="77" spans="2:16" s="11" customFormat="1" x14ac:dyDescent="0.35">
      <c r="B77" s="21"/>
      <c r="P77" s="16"/>
    </row>
    <row r="78" spans="2:16" s="11" customFormat="1" x14ac:dyDescent="0.35">
      <c r="B78" s="21"/>
      <c r="P78" s="16"/>
    </row>
    <row r="79" spans="2:16" s="11" customFormat="1" x14ac:dyDescent="0.35">
      <c r="B79" s="21"/>
      <c r="P79" s="16"/>
    </row>
    <row r="80" spans="2:16" s="11" customFormat="1" x14ac:dyDescent="0.35">
      <c r="B80" s="21"/>
      <c r="P80" s="16"/>
    </row>
    <row r="81" spans="2:16" s="11" customFormat="1" x14ac:dyDescent="0.35">
      <c r="B81" s="21"/>
      <c r="P81" s="16"/>
    </row>
    <row r="82" spans="2:16" s="11" customFormat="1" x14ac:dyDescent="0.35">
      <c r="B82" s="21"/>
      <c r="P82" s="16"/>
    </row>
    <row r="83" spans="2:16" s="11" customFormat="1" x14ac:dyDescent="0.35">
      <c r="B83" s="21"/>
      <c r="P83" s="16"/>
    </row>
    <row r="84" spans="2:16" s="11" customFormat="1" x14ac:dyDescent="0.35">
      <c r="B84" s="21"/>
      <c r="P84" s="16"/>
    </row>
    <row r="85" spans="2:16" s="11" customFormat="1" x14ac:dyDescent="0.35">
      <c r="B85" s="21"/>
      <c r="P85" s="16"/>
    </row>
    <row r="86" spans="2:16" s="11" customFormat="1" x14ac:dyDescent="0.35">
      <c r="B86" s="21"/>
      <c r="P86" s="16"/>
    </row>
    <row r="87" spans="2:16" s="11" customFormat="1" x14ac:dyDescent="0.35">
      <c r="B87" s="21"/>
      <c r="P87" s="16"/>
    </row>
    <row r="88" spans="2:16" s="11" customFormat="1" x14ac:dyDescent="0.35">
      <c r="B88" s="21"/>
      <c r="P88" s="16"/>
    </row>
    <row r="89" spans="2:16" s="11" customFormat="1" x14ac:dyDescent="0.35">
      <c r="B89" s="21"/>
      <c r="P89" s="16"/>
    </row>
    <row r="90" spans="2:16" s="11" customFormat="1" x14ac:dyDescent="0.35">
      <c r="B90" s="21"/>
      <c r="P90" s="16"/>
    </row>
    <row r="91" spans="2:16" s="11" customFormat="1" x14ac:dyDescent="0.35">
      <c r="B91" s="21"/>
      <c r="P91" s="16"/>
    </row>
    <row r="92" spans="2:16" s="11" customFormat="1" x14ac:dyDescent="0.35">
      <c r="B92" s="21"/>
      <c r="P92" s="16"/>
    </row>
    <row r="93" spans="2:16" s="11" customFormat="1" x14ac:dyDescent="0.35">
      <c r="B93" s="21"/>
      <c r="P93" s="16"/>
    </row>
    <row r="94" spans="2:16" s="11" customFormat="1" x14ac:dyDescent="0.35">
      <c r="B94" s="21"/>
      <c r="P94" s="16"/>
    </row>
    <row r="95" spans="2:16" s="11" customFormat="1" x14ac:dyDescent="0.35">
      <c r="B95" s="21"/>
      <c r="P95" s="16"/>
    </row>
    <row r="96" spans="2:16" s="11" customFormat="1" x14ac:dyDescent="0.35">
      <c r="B96" s="21"/>
      <c r="P96" s="16"/>
    </row>
    <row r="97" spans="2:16" s="11" customFormat="1" x14ac:dyDescent="0.35">
      <c r="B97" s="21"/>
      <c r="P97" s="16"/>
    </row>
    <row r="98" spans="2:16" s="11" customFormat="1" x14ac:dyDescent="0.35">
      <c r="B98" s="21"/>
      <c r="P98" s="16"/>
    </row>
    <row r="99" spans="2:16" s="11" customFormat="1" x14ac:dyDescent="0.35">
      <c r="B99" s="21"/>
      <c r="P99" s="16"/>
    </row>
    <row r="100" spans="2:16" s="11" customFormat="1" x14ac:dyDescent="0.35">
      <c r="B100" s="21"/>
      <c r="P100" s="16"/>
    </row>
    <row r="101" spans="2:16" s="11" customFormat="1" x14ac:dyDescent="0.35">
      <c r="B101" s="21"/>
      <c r="P101" s="16"/>
    </row>
    <row r="102" spans="2:16" s="11" customFormat="1" x14ac:dyDescent="0.35">
      <c r="B102" s="21"/>
      <c r="P102" s="16"/>
    </row>
    <row r="103" spans="2:16" s="11" customFormat="1" x14ac:dyDescent="0.35">
      <c r="B103" s="21"/>
      <c r="P103" s="16"/>
    </row>
    <row r="104" spans="2:16" s="11" customFormat="1" x14ac:dyDescent="0.35">
      <c r="B104" s="21"/>
      <c r="P104" s="16"/>
    </row>
  </sheetData>
  <mergeCells count="127">
    <mergeCell ref="O58:P58"/>
    <mergeCell ref="B52:C52"/>
    <mergeCell ref="C47:C51"/>
    <mergeCell ref="N47:N51"/>
    <mergeCell ref="P47:P51"/>
    <mergeCell ref="O47:O51"/>
    <mergeCell ref="J47:J51"/>
    <mergeCell ref="H47:H51"/>
    <mergeCell ref="F47:F51"/>
    <mergeCell ref="E47:E51"/>
    <mergeCell ref="D47:D51"/>
    <mergeCell ref="L39:L43"/>
    <mergeCell ref="M47:M51"/>
    <mergeCell ref="L47:L51"/>
    <mergeCell ref="K47:K51"/>
    <mergeCell ref="B38:P38"/>
    <mergeCell ref="B39:B43"/>
    <mergeCell ref="B46:P46"/>
    <mergeCell ref="B47:B51"/>
    <mergeCell ref="J39:J43"/>
    <mergeCell ref="H39:H43"/>
    <mergeCell ref="F39:F43"/>
    <mergeCell ref="E39:E43"/>
    <mergeCell ref="D39:D43"/>
    <mergeCell ref="C39:C43"/>
    <mergeCell ref="K39:K43"/>
    <mergeCell ref="P39:P43"/>
    <mergeCell ref="O39:O43"/>
    <mergeCell ref="N39:N43"/>
    <mergeCell ref="M39:M43"/>
    <mergeCell ref="B44:C44"/>
    <mergeCell ref="C31:C35"/>
    <mergeCell ref="B31:B35"/>
    <mergeCell ref="B26:B30"/>
    <mergeCell ref="P31:P35"/>
    <mergeCell ref="C26:C30"/>
    <mergeCell ref="F31:F35"/>
    <mergeCell ref="E31:E35"/>
    <mergeCell ref="F26:F30"/>
    <mergeCell ref="E26:E30"/>
    <mergeCell ref="D31:D35"/>
    <mergeCell ref="D26:D30"/>
    <mergeCell ref="Q31:Q35"/>
    <mergeCell ref="R31:R35"/>
    <mergeCell ref="R26:R30"/>
    <mergeCell ref="Q26:Q30"/>
    <mergeCell ref="P26:P30"/>
    <mergeCell ref="B21:B25"/>
    <mergeCell ref="B36:C36"/>
    <mergeCell ref="M31:M35"/>
    <mergeCell ref="N31:N35"/>
    <mergeCell ref="O31:O35"/>
    <mergeCell ref="O26:O30"/>
    <mergeCell ref="N26:N30"/>
    <mergeCell ref="M26:M30"/>
    <mergeCell ref="L31:L35"/>
    <mergeCell ref="L26:L30"/>
    <mergeCell ref="K31:K35"/>
    <mergeCell ref="K26:K30"/>
    <mergeCell ref="J31:J35"/>
    <mergeCell ref="J26:J30"/>
    <mergeCell ref="H31:H35"/>
    <mergeCell ref="H26:H30"/>
    <mergeCell ref="Q21:Q25"/>
    <mergeCell ref="P21:P25"/>
    <mergeCell ref="O21:O25"/>
    <mergeCell ref="F9:F10"/>
    <mergeCell ref="G9:G10"/>
    <mergeCell ref="H9:H10"/>
    <mergeCell ref="J9:N9"/>
    <mergeCell ref="O9:O10"/>
    <mergeCell ref="Q1:R1"/>
    <mergeCell ref="Q2:R2"/>
    <mergeCell ref="Q3:R3"/>
    <mergeCell ref="Q4:R4"/>
    <mergeCell ref="B7:R7"/>
    <mergeCell ref="B1:C4"/>
    <mergeCell ref="D1:P4"/>
    <mergeCell ref="B8:H8"/>
    <mergeCell ref="J8:R8"/>
    <mergeCell ref="P9:P10"/>
    <mergeCell ref="Q9:R9"/>
    <mergeCell ref="B9:B10"/>
    <mergeCell ref="C9:C10"/>
    <mergeCell ref="D9:D10"/>
    <mergeCell ref="E9:E10"/>
    <mergeCell ref="B11:B15"/>
    <mergeCell ref="B16:B20"/>
    <mergeCell ref="C11:C15"/>
    <mergeCell ref="D11:D15"/>
    <mergeCell ref="E11:E15"/>
    <mergeCell ref="D16:D20"/>
    <mergeCell ref="C16:C20"/>
    <mergeCell ref="F11:F15"/>
    <mergeCell ref="H11:H15"/>
    <mergeCell ref="J11:J15"/>
    <mergeCell ref="K11:K15"/>
    <mergeCell ref="R11:R15"/>
    <mergeCell ref="Q11:Q15"/>
    <mergeCell ref="P11:P15"/>
    <mergeCell ref="O11:O15"/>
    <mergeCell ref="N11:N15"/>
    <mergeCell ref="M11:M15"/>
    <mergeCell ref="L11:L15"/>
    <mergeCell ref="D21:D25"/>
    <mergeCell ref="C21:C25"/>
    <mergeCell ref="R16:R20"/>
    <mergeCell ref="Q16:Q20"/>
    <mergeCell ref="P16:P20"/>
    <mergeCell ref="O16:O20"/>
    <mergeCell ref="N16:N20"/>
    <mergeCell ref="M16:M20"/>
    <mergeCell ref="L16:L20"/>
    <mergeCell ref="K16:K20"/>
    <mergeCell ref="J16:J20"/>
    <mergeCell ref="H16:H20"/>
    <mergeCell ref="F16:F20"/>
    <mergeCell ref="E16:E20"/>
    <mergeCell ref="N21:N25"/>
    <mergeCell ref="R21:R25"/>
    <mergeCell ref="M21:M25"/>
    <mergeCell ref="L21:L25"/>
    <mergeCell ref="K21:K25"/>
    <mergeCell ref="J21:J25"/>
    <mergeCell ref="H21:H25"/>
    <mergeCell ref="F21:F25"/>
    <mergeCell ref="E21:E25"/>
  </mergeCells>
  <conditionalFormatting sqref="O11 O16 O21 O26 O31">
    <cfRule type="cellIs" dxfId="2" priority="3" operator="greaterThan">
      <formula>100</formula>
    </cfRule>
  </conditionalFormatting>
  <conditionalFormatting sqref="O39">
    <cfRule type="cellIs" dxfId="1" priority="2" operator="greaterThan">
      <formula>100</formula>
    </cfRule>
  </conditionalFormatting>
  <conditionalFormatting sqref="O47">
    <cfRule type="cellIs" dxfId="0" priority="1" operator="greaterThan">
      <formula>100</formula>
    </cfRule>
  </conditionalFormatting>
  <dataValidations count="1">
    <dataValidation allowBlank="1" showInputMessage="1" showErrorMessage="1" errorTitle="error" error="solo datos númericos" sqref="H39 H31 H11 H21 H16 H26 H47"/>
  </dataValidations>
  <printOptions horizontalCentered="1" verticalCentered="1"/>
  <pageMargins left="0.35433070866141736" right="0.31496062992125984" top="0.35433070866141736" bottom="0.39370078740157483" header="0.31496062992125984" footer="0.31496062992125984"/>
  <pageSetup paperSize="175" scale="12" orientation="landscape" r:id="rId1"/>
  <rowBreaks count="1" manualBreakCount="1">
    <brk id="58" max="17" man="1"/>
  </rowBreaks>
  <colBreaks count="1" manualBreakCount="1">
    <brk id="18" max="40"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70" zoomScaleNormal="70" zoomScaleSheetLayoutView="100" workbookViewId="0">
      <selection activeCell="C2" sqref="C2:H5"/>
    </sheetView>
  </sheetViews>
  <sheetFormatPr baseColWidth="10" defaultColWidth="10.88671875" defaultRowHeight="15.6" x14ac:dyDescent="0.3"/>
  <cols>
    <col min="1" max="1" width="2.88671875" style="47" customWidth="1"/>
    <col min="2" max="2" width="24.44140625" style="47" customWidth="1"/>
    <col min="3" max="3" width="21" style="47" customWidth="1"/>
    <col min="4" max="4" width="18.109375" style="47" customWidth="1"/>
    <col min="5" max="5" width="19.5546875" style="47" customWidth="1"/>
    <col min="6" max="6" width="24" style="47" customWidth="1"/>
    <col min="7" max="7" width="17.88671875" style="47" customWidth="1"/>
    <col min="8" max="8" width="17.44140625" style="47" customWidth="1"/>
    <col min="9" max="9" width="21.109375" style="47" customWidth="1"/>
    <col min="10" max="10" width="14" style="47" customWidth="1"/>
    <col min="11" max="11" width="15.33203125" style="47" customWidth="1"/>
    <col min="12" max="14" width="10.88671875" style="47"/>
    <col min="15" max="15" width="11.44140625" style="47" customWidth="1"/>
    <col min="16" max="17" width="10.88671875" style="47"/>
    <col min="18" max="18" width="17.88671875" style="47" customWidth="1"/>
    <col min="19" max="19" width="3.33203125" style="47" customWidth="1"/>
    <col min="20" max="16384" width="10.88671875" style="47"/>
  </cols>
  <sheetData>
    <row r="1" spans="1:16" ht="16.2" thickBot="1" x14ac:dyDescent="0.35">
      <c r="A1" s="49"/>
      <c r="B1" s="49"/>
      <c r="C1" s="49"/>
      <c r="D1" s="49"/>
      <c r="E1" s="49"/>
      <c r="F1" s="49"/>
      <c r="G1" s="49"/>
      <c r="H1" s="49"/>
      <c r="I1" s="49"/>
      <c r="J1" s="49"/>
    </row>
    <row r="2" spans="1:16" ht="25.5" customHeight="1" thickBot="1" x14ac:dyDescent="0.35">
      <c r="A2" s="49"/>
      <c r="B2" s="341"/>
      <c r="C2" s="346" t="s">
        <v>189</v>
      </c>
      <c r="D2" s="346"/>
      <c r="E2" s="346"/>
      <c r="F2" s="346"/>
      <c r="G2" s="346"/>
      <c r="H2" s="347"/>
      <c r="I2" s="344" t="s">
        <v>186</v>
      </c>
      <c r="J2" s="345"/>
      <c r="M2"/>
      <c r="N2"/>
      <c r="O2"/>
      <c r="P2"/>
    </row>
    <row r="3" spans="1:16" ht="25.5" customHeight="1" thickBot="1" x14ac:dyDescent="0.35">
      <c r="A3" s="49"/>
      <c r="B3" s="342"/>
      <c r="C3" s="348"/>
      <c r="D3" s="348"/>
      <c r="E3" s="348"/>
      <c r="F3" s="348"/>
      <c r="G3" s="348"/>
      <c r="H3" s="349"/>
      <c r="I3" s="344" t="s">
        <v>179</v>
      </c>
      <c r="J3" s="345"/>
      <c r="M3"/>
      <c r="N3"/>
      <c r="O3"/>
      <c r="P3"/>
    </row>
    <row r="4" spans="1:16" ht="25.5" customHeight="1" thickBot="1" x14ac:dyDescent="0.35">
      <c r="A4" s="49"/>
      <c r="B4" s="342"/>
      <c r="C4" s="348"/>
      <c r="D4" s="348"/>
      <c r="E4" s="348"/>
      <c r="F4" s="348"/>
      <c r="G4" s="348"/>
      <c r="H4" s="349"/>
      <c r="I4" s="344" t="s">
        <v>180</v>
      </c>
      <c r="J4" s="345"/>
      <c r="M4"/>
      <c r="N4"/>
      <c r="O4"/>
      <c r="P4"/>
    </row>
    <row r="5" spans="1:16" ht="25.5" customHeight="1" thickBot="1" x14ac:dyDescent="0.35">
      <c r="A5" s="49"/>
      <c r="B5" s="343"/>
      <c r="C5" s="350"/>
      <c r="D5" s="350"/>
      <c r="E5" s="350"/>
      <c r="F5" s="350"/>
      <c r="G5" s="350"/>
      <c r="H5" s="351"/>
      <c r="I5" s="344" t="s">
        <v>172</v>
      </c>
      <c r="J5" s="345"/>
      <c r="M5"/>
      <c r="N5"/>
      <c r="O5"/>
      <c r="P5"/>
    </row>
    <row r="6" spans="1:16" ht="15.75" customHeight="1" x14ac:dyDescent="0.3">
      <c r="A6" s="45"/>
      <c r="K6" s="51"/>
    </row>
    <row r="7" spans="1:16" ht="66.900000000000006" customHeight="1" x14ac:dyDescent="0.3">
      <c r="A7" s="45"/>
      <c r="B7" s="375" t="s">
        <v>110</v>
      </c>
      <c r="C7" s="375"/>
      <c r="D7" s="375"/>
      <c r="E7" s="375"/>
      <c r="F7" s="375"/>
      <c r="G7" s="375"/>
      <c r="H7" s="375"/>
      <c r="I7" s="375"/>
      <c r="J7" s="375"/>
      <c r="K7" s="51"/>
    </row>
    <row r="8" spans="1:16" ht="35.25" customHeight="1" x14ac:dyDescent="0.3">
      <c r="A8" s="45"/>
      <c r="B8" s="260" t="s">
        <v>135</v>
      </c>
      <c r="C8" s="260"/>
      <c r="D8" s="260"/>
      <c r="E8" s="260"/>
      <c r="F8" s="260"/>
      <c r="G8" s="260"/>
      <c r="H8" s="260"/>
      <c r="I8" s="260"/>
      <c r="J8" s="260"/>
      <c r="K8" s="51"/>
    </row>
    <row r="9" spans="1:16" ht="32.25" customHeight="1" thickBot="1" x14ac:dyDescent="0.35">
      <c r="A9" s="45"/>
      <c r="B9" s="45"/>
      <c r="C9" s="45"/>
      <c r="D9" s="45"/>
      <c r="E9" s="45"/>
      <c r="F9" s="45"/>
      <c r="G9" s="45"/>
      <c r="H9" s="45"/>
      <c r="I9" s="45"/>
      <c r="J9" s="45"/>
      <c r="K9" s="51"/>
    </row>
    <row r="10" spans="1:16" ht="81.900000000000006" customHeight="1" x14ac:dyDescent="0.3">
      <c r="A10" s="45"/>
      <c r="B10" s="358" t="s">
        <v>136</v>
      </c>
      <c r="C10" s="359"/>
      <c r="D10" s="359"/>
      <c r="E10" s="359"/>
      <c r="F10" s="359"/>
      <c r="G10" s="359"/>
      <c r="H10" s="359"/>
      <c r="I10" s="359"/>
      <c r="J10" s="360"/>
      <c r="K10" s="51"/>
    </row>
    <row r="11" spans="1:16" ht="16.5" customHeight="1" thickBot="1" x14ac:dyDescent="0.35">
      <c r="A11" s="45"/>
      <c r="B11" s="199"/>
      <c r="C11" s="200"/>
      <c r="D11" s="200"/>
      <c r="E11" s="200"/>
      <c r="F11" s="200"/>
      <c r="G11" s="200"/>
      <c r="H11" s="200"/>
      <c r="I11" s="200"/>
      <c r="J11" s="201"/>
      <c r="K11" s="51"/>
    </row>
    <row r="12" spans="1:16" ht="66.75" customHeight="1" thickBot="1" x14ac:dyDescent="0.35">
      <c r="A12" s="45"/>
      <c r="B12" s="56"/>
      <c r="C12" s="379" t="s">
        <v>137</v>
      </c>
      <c r="D12" s="380"/>
      <c r="E12" s="380"/>
      <c r="F12" s="381"/>
      <c r="G12" s="54" t="s">
        <v>138</v>
      </c>
      <c r="H12" s="45"/>
      <c r="I12" s="45"/>
      <c r="J12" s="57"/>
      <c r="K12" s="51"/>
    </row>
    <row r="13" spans="1:16" ht="71.25" customHeight="1" thickBot="1" x14ac:dyDescent="0.35">
      <c r="A13" s="45"/>
      <c r="B13" s="56"/>
      <c r="C13" s="366" t="s">
        <v>139</v>
      </c>
      <c r="D13" s="367"/>
      <c r="E13" s="367"/>
      <c r="F13" s="368"/>
      <c r="G13" s="58">
        <v>5</v>
      </c>
      <c r="H13" s="45"/>
      <c r="I13" s="45"/>
      <c r="J13" s="57"/>
      <c r="K13" s="51"/>
    </row>
    <row r="14" spans="1:16" ht="51.75" customHeight="1" x14ac:dyDescent="0.3">
      <c r="A14" s="45"/>
      <c r="B14" s="56"/>
      <c r="C14" s="358" t="s">
        <v>140</v>
      </c>
      <c r="D14" s="359"/>
      <c r="E14" s="359"/>
      <c r="F14" s="360"/>
      <c r="G14" s="364">
        <v>4</v>
      </c>
      <c r="H14" s="45"/>
      <c r="I14" s="45"/>
      <c r="J14" s="57"/>
      <c r="K14" s="51"/>
    </row>
    <row r="15" spans="1:16" ht="36.75" customHeight="1" thickBot="1" x14ac:dyDescent="0.35">
      <c r="A15" s="45"/>
      <c r="B15" s="56"/>
      <c r="C15" s="361"/>
      <c r="D15" s="362"/>
      <c r="E15" s="362"/>
      <c r="F15" s="363"/>
      <c r="G15" s="365"/>
      <c r="H15" s="45"/>
      <c r="I15" s="45"/>
      <c r="J15" s="57"/>
      <c r="K15" s="51"/>
    </row>
    <row r="16" spans="1:16" ht="63.9" customHeight="1" x14ac:dyDescent="0.3">
      <c r="A16" s="45"/>
      <c r="B16" s="56"/>
      <c r="C16" s="358" t="s">
        <v>141</v>
      </c>
      <c r="D16" s="359"/>
      <c r="E16" s="359"/>
      <c r="F16" s="360"/>
      <c r="G16" s="364">
        <v>3</v>
      </c>
      <c r="H16" s="45"/>
      <c r="I16" s="45"/>
      <c r="J16" s="57"/>
      <c r="K16" s="51"/>
    </row>
    <row r="17" spans="1:11" ht="20.25" customHeight="1" thickBot="1" x14ac:dyDescent="0.35">
      <c r="A17" s="45"/>
      <c r="B17" s="56"/>
      <c r="C17" s="361"/>
      <c r="D17" s="362"/>
      <c r="E17" s="362"/>
      <c r="F17" s="363"/>
      <c r="G17" s="365"/>
      <c r="H17" s="45"/>
      <c r="I17" s="45"/>
      <c r="J17" s="57"/>
      <c r="K17" s="51"/>
    </row>
    <row r="18" spans="1:11" ht="68.25" customHeight="1" thickBot="1" x14ac:dyDescent="0.35">
      <c r="A18" s="45"/>
      <c r="B18" s="56"/>
      <c r="C18" s="366" t="s">
        <v>142</v>
      </c>
      <c r="D18" s="367"/>
      <c r="E18" s="367"/>
      <c r="F18" s="368"/>
      <c r="G18" s="58">
        <v>2</v>
      </c>
      <c r="H18" s="45"/>
      <c r="I18" s="45"/>
      <c r="J18" s="57"/>
      <c r="K18" s="51"/>
    </row>
    <row r="19" spans="1:11" ht="71.25" customHeight="1" thickBot="1" x14ac:dyDescent="0.35">
      <c r="A19" s="45"/>
      <c r="B19" s="59"/>
      <c r="C19" s="366" t="s">
        <v>143</v>
      </c>
      <c r="D19" s="367"/>
      <c r="E19" s="367"/>
      <c r="F19" s="368"/>
      <c r="G19" s="58">
        <v>1</v>
      </c>
      <c r="H19" s="60"/>
      <c r="I19" s="60"/>
      <c r="J19" s="61"/>
      <c r="K19" s="51"/>
    </row>
    <row r="20" spans="1:11" ht="59.25" customHeight="1" thickBot="1" x14ac:dyDescent="0.35">
      <c r="A20" s="45"/>
      <c r="B20" s="369" t="s">
        <v>144</v>
      </c>
      <c r="C20" s="370"/>
      <c r="D20" s="370"/>
      <c r="E20" s="370"/>
      <c r="F20" s="370"/>
      <c r="G20" s="370"/>
      <c r="H20" s="370"/>
      <c r="I20" s="370"/>
      <c r="J20" s="371"/>
      <c r="K20" s="51"/>
    </row>
    <row r="21" spans="1:11" ht="60" customHeight="1" x14ac:dyDescent="0.3">
      <c r="A21" s="45"/>
      <c r="B21" s="213" t="s">
        <v>145</v>
      </c>
      <c r="C21" s="376" t="s">
        <v>146</v>
      </c>
      <c r="D21" s="377"/>
      <c r="E21" s="377"/>
      <c r="F21" s="377"/>
      <c r="G21" s="377"/>
      <c r="H21" s="377"/>
      <c r="I21" s="377"/>
      <c r="J21" s="378"/>
      <c r="K21" s="51"/>
    </row>
    <row r="22" spans="1:11" ht="60" customHeight="1" x14ac:dyDescent="0.3">
      <c r="A22" s="45"/>
      <c r="B22" s="212" t="s">
        <v>147</v>
      </c>
      <c r="C22" s="352" t="s">
        <v>148</v>
      </c>
      <c r="D22" s="353"/>
      <c r="E22" s="353"/>
      <c r="F22" s="353"/>
      <c r="G22" s="353"/>
      <c r="H22" s="353"/>
      <c r="I22" s="353"/>
      <c r="J22" s="354"/>
      <c r="K22" s="51"/>
    </row>
    <row r="23" spans="1:11" ht="60" customHeight="1" x14ac:dyDescent="0.3">
      <c r="A23" s="45"/>
      <c r="B23" s="211" t="s">
        <v>149</v>
      </c>
      <c r="C23" s="372" t="s">
        <v>150</v>
      </c>
      <c r="D23" s="373"/>
      <c r="E23" s="373"/>
      <c r="F23" s="373"/>
      <c r="G23" s="373"/>
      <c r="H23" s="373"/>
      <c r="I23" s="373"/>
      <c r="J23" s="374"/>
      <c r="K23" s="51"/>
    </row>
    <row r="24" spans="1:11" ht="60" customHeight="1" x14ac:dyDescent="0.3">
      <c r="A24" s="45"/>
      <c r="B24" s="212" t="s">
        <v>151</v>
      </c>
      <c r="C24" s="352" t="s">
        <v>152</v>
      </c>
      <c r="D24" s="353"/>
      <c r="E24" s="353"/>
      <c r="F24" s="353"/>
      <c r="G24" s="353"/>
      <c r="H24" s="353"/>
      <c r="I24" s="353"/>
      <c r="J24" s="354"/>
      <c r="K24" s="51"/>
    </row>
    <row r="25" spans="1:11" ht="60" customHeight="1" thickBot="1" x14ac:dyDescent="0.35">
      <c r="A25" s="45"/>
      <c r="B25" s="214" t="s">
        <v>153</v>
      </c>
      <c r="C25" s="355" t="s">
        <v>154</v>
      </c>
      <c r="D25" s="356"/>
      <c r="E25" s="356"/>
      <c r="F25" s="356"/>
      <c r="G25" s="356"/>
      <c r="H25" s="356"/>
      <c r="I25" s="356"/>
      <c r="J25" s="357"/>
      <c r="K25" s="51"/>
    </row>
    <row r="26" spans="1:11" ht="15.75" customHeight="1" x14ac:dyDescent="0.3">
      <c r="A26" s="55"/>
      <c r="B26" s="55"/>
      <c r="C26" s="55"/>
      <c r="D26" s="55"/>
      <c r="E26" s="55"/>
      <c r="F26" s="55"/>
      <c r="G26" s="55"/>
      <c r="H26" s="55"/>
      <c r="I26" s="55"/>
      <c r="J26" s="55"/>
      <c r="K26" s="51"/>
    </row>
    <row r="27" spans="1:11" ht="30" customHeight="1" x14ac:dyDescent="0.3">
      <c r="A27" s="55"/>
      <c r="B27" s="55"/>
      <c r="C27" s="55"/>
      <c r="D27" s="55"/>
      <c r="E27" s="55"/>
      <c r="F27" s="55"/>
      <c r="G27" s="55"/>
      <c r="H27" s="55"/>
      <c r="I27" s="55"/>
      <c r="J27" s="55"/>
      <c r="K27" s="51"/>
    </row>
    <row r="28" spans="1:11" ht="42.75" customHeight="1" x14ac:dyDescent="0.3">
      <c r="A28" s="55"/>
      <c r="B28" s="55"/>
      <c r="C28" s="55"/>
      <c r="D28" s="55"/>
      <c r="E28" s="55"/>
      <c r="F28" s="55"/>
      <c r="G28" s="55"/>
      <c r="H28" s="55"/>
      <c r="I28" s="55"/>
      <c r="J28" s="55"/>
      <c r="K28" s="51"/>
    </row>
    <row r="29" spans="1:11" ht="59.25" customHeight="1" x14ac:dyDescent="0.3">
      <c r="A29" s="55"/>
      <c r="B29" s="55"/>
      <c r="C29" s="55"/>
      <c r="D29" s="55"/>
      <c r="E29" s="55"/>
      <c r="F29" s="55"/>
      <c r="G29" s="55"/>
      <c r="H29" s="55"/>
      <c r="I29" s="55"/>
      <c r="J29" s="55"/>
      <c r="K29" s="51"/>
    </row>
    <row r="30" spans="1:11" ht="15" customHeight="1" x14ac:dyDescent="0.3">
      <c r="A30" s="55"/>
      <c r="B30" s="55"/>
      <c r="C30" s="55"/>
      <c r="D30" s="55"/>
      <c r="E30" s="55"/>
      <c r="F30" s="55"/>
      <c r="G30" s="55"/>
      <c r="H30" s="55"/>
      <c r="I30" s="55"/>
      <c r="J30" s="55"/>
      <c r="K30" s="51"/>
    </row>
    <row r="31" spans="1:11" ht="15" customHeight="1" x14ac:dyDescent="0.3">
      <c r="A31" s="55"/>
      <c r="B31" s="55"/>
      <c r="C31" s="55"/>
      <c r="D31" s="55"/>
      <c r="E31" s="55"/>
      <c r="F31" s="55"/>
      <c r="G31" s="55"/>
      <c r="H31" s="55"/>
      <c r="I31" s="55"/>
      <c r="J31" s="55"/>
      <c r="K31" s="51"/>
    </row>
    <row r="32" spans="1:11" ht="15" customHeight="1" x14ac:dyDescent="0.3">
      <c r="A32" s="55"/>
      <c r="B32" s="55"/>
      <c r="C32" s="55"/>
      <c r="D32" s="55"/>
      <c r="E32" s="55"/>
      <c r="F32" s="55"/>
      <c r="G32" s="55"/>
      <c r="H32" s="55"/>
      <c r="I32" s="55"/>
      <c r="J32" s="55"/>
      <c r="K32" s="51"/>
    </row>
    <row r="33" spans="1:11" ht="50.25" customHeight="1" x14ac:dyDescent="0.3">
      <c r="A33" s="55"/>
      <c r="B33" s="55"/>
      <c r="C33" s="55"/>
      <c r="D33" s="55"/>
      <c r="E33" s="55"/>
      <c r="F33" s="55"/>
      <c r="G33" s="55"/>
      <c r="H33" s="55"/>
      <c r="I33" s="55"/>
      <c r="J33" s="55"/>
      <c r="K33" s="51"/>
    </row>
    <row r="34" spans="1:11" ht="41.25" customHeight="1" x14ac:dyDescent="0.3">
      <c r="A34" s="55"/>
      <c r="B34" s="51"/>
      <c r="C34" s="51"/>
      <c r="D34" s="51"/>
      <c r="E34" s="51"/>
      <c r="F34" s="51"/>
      <c r="G34" s="51"/>
      <c r="H34" s="51"/>
      <c r="I34" s="51"/>
      <c r="K34" s="51"/>
    </row>
    <row r="35" spans="1:11" ht="51.75" customHeight="1" x14ac:dyDescent="0.3">
      <c r="A35" s="55"/>
      <c r="B35" s="51"/>
      <c r="C35" s="51"/>
      <c r="D35" s="51"/>
      <c r="E35" s="51"/>
      <c r="F35" s="51"/>
      <c r="G35" s="51"/>
      <c r="H35" s="51"/>
      <c r="I35" s="51"/>
      <c r="J35" s="51"/>
      <c r="K35" s="51"/>
    </row>
    <row r="36" spans="1:11" ht="15" customHeight="1" x14ac:dyDescent="0.3">
      <c r="A36" s="55"/>
      <c r="B36" s="51"/>
      <c r="C36" s="51"/>
      <c r="D36" s="51"/>
      <c r="E36" s="51"/>
      <c r="F36" s="51"/>
      <c r="G36" s="51"/>
      <c r="H36" s="51"/>
      <c r="I36" s="51"/>
      <c r="J36" s="51"/>
      <c r="K36" s="51"/>
    </row>
    <row r="37" spans="1:11" ht="39" customHeight="1" x14ac:dyDescent="0.3">
      <c r="A37" s="51"/>
      <c r="B37" s="51"/>
      <c r="C37" s="51"/>
      <c r="D37" s="51"/>
      <c r="E37" s="51"/>
      <c r="F37" s="51"/>
      <c r="G37" s="51"/>
      <c r="H37" s="51"/>
      <c r="I37" s="51"/>
      <c r="J37" s="51"/>
      <c r="K37" s="51"/>
    </row>
    <row r="38" spans="1:11" ht="27" customHeight="1" x14ac:dyDescent="0.3">
      <c r="A38" s="51"/>
      <c r="B38" s="51"/>
      <c r="C38" s="51"/>
      <c r="D38" s="51"/>
      <c r="E38" s="51"/>
      <c r="F38" s="51"/>
      <c r="G38" s="51"/>
      <c r="H38" s="51"/>
      <c r="I38" s="51"/>
      <c r="J38" s="51"/>
      <c r="K38" s="51"/>
    </row>
    <row r="39" spans="1:11" ht="24.75" customHeight="1" x14ac:dyDescent="0.3">
      <c r="A39" s="51"/>
      <c r="B39" s="51"/>
      <c r="C39" s="51"/>
      <c r="D39" s="51"/>
      <c r="E39" s="51"/>
      <c r="F39" s="51"/>
      <c r="G39" s="51"/>
      <c r="H39" s="51"/>
      <c r="I39" s="51"/>
      <c r="J39" s="51"/>
      <c r="K39" s="51"/>
    </row>
    <row r="40" spans="1:11" ht="36.75" customHeight="1" x14ac:dyDescent="0.3">
      <c r="A40" s="51"/>
      <c r="B40" s="51"/>
      <c r="C40" s="51"/>
      <c r="D40" s="51"/>
      <c r="E40" s="51"/>
      <c r="F40" s="51"/>
      <c r="G40" s="51"/>
      <c r="H40" s="51"/>
      <c r="I40" s="51"/>
      <c r="J40" s="51"/>
      <c r="K40" s="51"/>
    </row>
    <row r="41" spans="1:11" ht="15" customHeight="1" x14ac:dyDescent="0.3">
      <c r="A41" s="51"/>
      <c r="K41" s="51"/>
    </row>
    <row r="42" spans="1:11" ht="15" customHeight="1" x14ac:dyDescent="0.3">
      <c r="A42" s="51"/>
      <c r="K42" s="51"/>
    </row>
    <row r="43" spans="1:11" ht="15" customHeight="1" x14ac:dyDescent="0.3">
      <c r="A43" s="51"/>
      <c r="K43" s="51"/>
    </row>
    <row r="44" spans="1:11" ht="15" customHeight="1" x14ac:dyDescent="0.3"/>
    <row r="45" spans="1:11" ht="15" customHeight="1" x14ac:dyDescent="0.3"/>
    <row r="46" spans="1:11" ht="15" customHeight="1" x14ac:dyDescent="0.3"/>
    <row r="47" spans="1:11" ht="15" customHeight="1" x14ac:dyDescent="0.3"/>
    <row r="48" spans="1:11"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sheetData>
  <mergeCells count="23">
    <mergeCell ref="B7:J7"/>
    <mergeCell ref="B8:J8"/>
    <mergeCell ref="C21:J21"/>
    <mergeCell ref="C22:J22"/>
    <mergeCell ref="B10:J10"/>
    <mergeCell ref="C12:F12"/>
    <mergeCell ref="C13:F13"/>
    <mergeCell ref="C14:F15"/>
    <mergeCell ref="G14:G15"/>
    <mergeCell ref="C24:J24"/>
    <mergeCell ref="C25:J25"/>
    <mergeCell ref="C16:F17"/>
    <mergeCell ref="G16:G17"/>
    <mergeCell ref="C18:F18"/>
    <mergeCell ref="C19:F19"/>
    <mergeCell ref="B20:J20"/>
    <mergeCell ref="C23:J23"/>
    <mergeCell ref="B2:B5"/>
    <mergeCell ref="I2:J2"/>
    <mergeCell ref="I3:J3"/>
    <mergeCell ref="I4:J4"/>
    <mergeCell ref="I5:J5"/>
    <mergeCell ref="C2:H5"/>
  </mergeCells>
  <pageMargins left="0.7" right="0.7" top="0.75" bottom="0.75" header="0.3" footer="0.3"/>
  <pageSetup scale="59" orientation="portrait" r:id="rId1"/>
  <colBreaks count="1" manualBreakCount="1">
    <brk id="10" max="44"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0"/>
  <sheetViews>
    <sheetView showGridLines="0" tabSelected="1" topLeftCell="A10" zoomScale="50" zoomScaleNormal="50" workbookViewId="0">
      <selection activeCell="W29" sqref="W29"/>
    </sheetView>
  </sheetViews>
  <sheetFormatPr baseColWidth="10" defaultColWidth="11.44140625" defaultRowHeight="14.4" x14ac:dyDescent="0.3"/>
  <cols>
    <col min="1" max="1" width="4.109375" style="29" customWidth="1"/>
    <col min="2" max="2" width="33.88671875" style="31" customWidth="1"/>
    <col min="3" max="3" width="48.88671875" style="29" customWidth="1"/>
    <col min="4" max="4" width="59.33203125" style="29" customWidth="1"/>
    <col min="5" max="5" width="15.5546875" style="30" customWidth="1"/>
    <col min="6" max="6" width="12.88671875" style="30" bestFit="1" customWidth="1"/>
    <col min="7" max="7" width="14.6640625" style="30" customWidth="1"/>
    <col min="8" max="8" width="14.88671875" style="30" customWidth="1"/>
    <col min="9" max="9" width="24.44140625" style="29" customWidth="1"/>
    <col min="10" max="10" width="17" style="29" customWidth="1"/>
    <col min="11" max="11" width="27.6640625" style="29" customWidth="1"/>
    <col min="12" max="16384" width="11.44140625" style="29"/>
  </cols>
  <sheetData>
    <row r="1" spans="1:14" s="34" customFormat="1" ht="21.9" customHeight="1" thickBot="1" x14ac:dyDescent="0.3">
      <c r="A1" s="32"/>
      <c r="B1" s="248"/>
      <c r="C1" s="382" t="s">
        <v>189</v>
      </c>
      <c r="D1" s="346"/>
      <c r="E1" s="346"/>
      <c r="F1" s="346"/>
      <c r="G1" s="346"/>
      <c r="H1" s="346"/>
      <c r="I1" s="347"/>
      <c r="J1" s="344" t="s">
        <v>190</v>
      </c>
      <c r="K1" s="345"/>
    </row>
    <row r="2" spans="1:14" s="34" customFormat="1" ht="21.9" customHeight="1" thickBot="1" x14ac:dyDescent="0.3">
      <c r="A2" s="32"/>
      <c r="B2" s="249"/>
      <c r="C2" s="383"/>
      <c r="D2" s="348"/>
      <c r="E2" s="348"/>
      <c r="F2" s="348"/>
      <c r="G2" s="348"/>
      <c r="H2" s="348"/>
      <c r="I2" s="349"/>
      <c r="J2" s="344" t="s">
        <v>179</v>
      </c>
      <c r="K2" s="345"/>
    </row>
    <row r="3" spans="1:14" s="34" customFormat="1" ht="21.9" customHeight="1" thickBot="1" x14ac:dyDescent="0.3">
      <c r="A3" s="32"/>
      <c r="B3" s="249"/>
      <c r="C3" s="383"/>
      <c r="D3" s="348"/>
      <c r="E3" s="348"/>
      <c r="F3" s="348"/>
      <c r="G3" s="348"/>
      <c r="H3" s="348"/>
      <c r="I3" s="349"/>
      <c r="J3" s="344" t="s">
        <v>180</v>
      </c>
      <c r="K3" s="345"/>
    </row>
    <row r="4" spans="1:14" s="62" customFormat="1" ht="21.9" customHeight="1" thickBot="1" x14ac:dyDescent="0.3">
      <c r="A4" s="32"/>
      <c r="B4" s="250"/>
      <c r="C4" s="384"/>
      <c r="D4" s="350"/>
      <c r="E4" s="350"/>
      <c r="F4" s="350"/>
      <c r="G4" s="350"/>
      <c r="H4" s="350"/>
      <c r="I4" s="351"/>
      <c r="J4" s="344" t="s">
        <v>172</v>
      </c>
      <c r="K4" s="345"/>
    </row>
    <row r="5" spans="1:14" s="62" customFormat="1" ht="30.75" customHeight="1" thickBot="1" x14ac:dyDescent="0.35">
      <c r="A5" s="32"/>
      <c r="L5" s="32"/>
      <c r="M5"/>
    </row>
    <row r="6" spans="1:14" s="62" customFormat="1" hidden="1" x14ac:dyDescent="0.3">
      <c r="A6" s="32"/>
      <c r="L6" s="32"/>
      <c r="M6"/>
    </row>
    <row r="7" spans="1:14" s="62" customFormat="1" ht="15" hidden="1" thickBot="1" x14ac:dyDescent="0.35">
      <c r="A7" s="32"/>
      <c r="L7" s="32"/>
      <c r="M7"/>
    </row>
    <row r="8" spans="1:14" s="62" customFormat="1" ht="28.5" customHeight="1" thickBot="1" x14ac:dyDescent="0.35">
      <c r="A8" s="32"/>
      <c r="B8" s="385" t="s">
        <v>166</v>
      </c>
      <c r="C8" s="386"/>
      <c r="D8" s="386"/>
      <c r="E8" s="386"/>
      <c r="F8" s="386"/>
      <c r="G8" s="386"/>
      <c r="H8" s="386"/>
      <c r="I8" s="386"/>
      <c r="J8" s="386"/>
      <c r="K8" s="387"/>
      <c r="L8" s="32"/>
      <c r="M8"/>
    </row>
    <row r="9" spans="1:14" s="62" customFormat="1" ht="23.25" customHeight="1" thickBot="1" x14ac:dyDescent="0.35">
      <c r="A9" s="32"/>
      <c r="B9" s="388" t="s">
        <v>155</v>
      </c>
      <c r="C9" s="389"/>
      <c r="D9" s="389"/>
      <c r="E9" s="389"/>
      <c r="F9" s="389"/>
      <c r="G9" s="389"/>
      <c r="H9" s="389"/>
      <c r="I9" s="389"/>
      <c r="J9" s="389"/>
      <c r="K9" s="390"/>
      <c r="L9" s="32"/>
      <c r="M9"/>
    </row>
    <row r="10" spans="1:14" s="62" customFormat="1" ht="30" customHeight="1" x14ac:dyDescent="0.3">
      <c r="A10" s="32"/>
      <c r="B10" s="69"/>
      <c r="C10" s="400" t="s">
        <v>156</v>
      </c>
      <c r="D10" s="400"/>
      <c r="E10" s="400"/>
      <c r="F10" s="400"/>
      <c r="G10" s="400"/>
      <c r="H10" s="400"/>
      <c r="I10" s="400"/>
      <c r="J10" s="401">
        <v>5</v>
      </c>
      <c r="K10" s="402"/>
      <c r="L10" s="63"/>
      <c r="M10" s="64"/>
    </row>
    <row r="11" spans="1:14" s="62" customFormat="1" ht="30" customHeight="1" x14ac:dyDescent="0.3">
      <c r="A11" s="32"/>
      <c r="B11" s="70"/>
      <c r="C11" s="394" t="s">
        <v>157</v>
      </c>
      <c r="D11" s="394"/>
      <c r="E11" s="394"/>
      <c r="F11" s="394"/>
      <c r="G11" s="394"/>
      <c r="H11" s="394"/>
      <c r="I11" s="394"/>
      <c r="J11" s="396">
        <v>4</v>
      </c>
      <c r="K11" s="397"/>
      <c r="L11" s="63"/>
      <c r="M11" s="64"/>
    </row>
    <row r="12" spans="1:14" ht="30" customHeight="1" x14ac:dyDescent="0.3">
      <c r="B12" s="70"/>
      <c r="C12" s="394" t="s">
        <v>141</v>
      </c>
      <c r="D12" s="394"/>
      <c r="E12" s="394"/>
      <c r="F12" s="394"/>
      <c r="G12" s="394"/>
      <c r="H12" s="394"/>
      <c r="I12" s="394"/>
      <c r="J12" s="396">
        <v>3</v>
      </c>
      <c r="K12" s="397"/>
    </row>
    <row r="13" spans="1:14" ht="30" customHeight="1" x14ac:dyDescent="0.3">
      <c r="B13" s="70"/>
      <c r="C13" s="394" t="s">
        <v>142</v>
      </c>
      <c r="D13" s="394"/>
      <c r="E13" s="394"/>
      <c r="F13" s="394"/>
      <c r="G13" s="394"/>
      <c r="H13" s="394"/>
      <c r="I13" s="394"/>
      <c r="J13" s="396">
        <v>2</v>
      </c>
      <c r="K13" s="397"/>
    </row>
    <row r="14" spans="1:14" ht="30" customHeight="1" thickBot="1" x14ac:dyDescent="0.3">
      <c r="B14" s="68"/>
      <c r="C14" s="395" t="s">
        <v>158</v>
      </c>
      <c r="D14" s="395"/>
      <c r="E14" s="395"/>
      <c r="F14" s="395"/>
      <c r="G14" s="395"/>
      <c r="H14" s="395"/>
      <c r="I14" s="395"/>
      <c r="J14" s="398">
        <v>1</v>
      </c>
      <c r="K14" s="399"/>
      <c r="N14" s="30"/>
    </row>
    <row r="15" spans="1:14" ht="20.25" customHeight="1" thickBot="1" x14ac:dyDescent="0.3">
      <c r="B15" s="62"/>
      <c r="C15" s="62"/>
      <c r="D15" s="62"/>
      <c r="E15" s="62"/>
      <c r="F15" s="62"/>
      <c r="G15" s="62"/>
      <c r="H15" s="62"/>
      <c r="I15" s="62"/>
      <c r="J15" s="62"/>
      <c r="K15" s="62"/>
    </row>
    <row r="16" spans="1:14" ht="33.75" customHeight="1" thickBot="1" x14ac:dyDescent="0.35">
      <c r="B16" s="391" t="s">
        <v>169</v>
      </c>
      <c r="C16" s="392"/>
      <c r="D16" s="392"/>
      <c r="E16" s="392"/>
      <c r="F16" s="392"/>
      <c r="G16" s="392"/>
      <c r="H16" s="392"/>
      <c r="I16" s="392"/>
      <c r="J16" s="392"/>
      <c r="K16" s="393"/>
    </row>
    <row r="17" spans="1:13" ht="34.5" customHeight="1" thickBot="1" x14ac:dyDescent="0.35">
      <c r="B17" s="391" t="s">
        <v>161</v>
      </c>
      <c r="C17" s="392"/>
      <c r="D17" s="392"/>
      <c r="E17" s="392"/>
      <c r="F17" s="392"/>
      <c r="G17" s="392"/>
      <c r="H17" s="392"/>
      <c r="I17" s="392"/>
      <c r="J17" s="392"/>
      <c r="K17" s="393"/>
    </row>
    <row r="18" spans="1:13" ht="53.25" customHeight="1" thickBot="1" x14ac:dyDescent="0.35">
      <c r="B18" s="406" t="s">
        <v>171</v>
      </c>
      <c r="C18" s="406" t="s">
        <v>39</v>
      </c>
      <c r="D18" s="406" t="s">
        <v>33</v>
      </c>
      <c r="E18" s="418" t="s">
        <v>163</v>
      </c>
      <c r="F18" s="419"/>
      <c r="G18" s="419"/>
      <c r="H18" s="420"/>
      <c r="I18" s="409" t="s">
        <v>93</v>
      </c>
      <c r="J18" s="409" t="s">
        <v>94</v>
      </c>
      <c r="K18" s="409" t="s">
        <v>95</v>
      </c>
    </row>
    <row r="19" spans="1:13" ht="38.25" customHeight="1" thickBot="1" x14ac:dyDescent="0.35">
      <c r="B19" s="407"/>
      <c r="C19" s="407"/>
      <c r="D19" s="407"/>
      <c r="E19" s="161" t="s">
        <v>162</v>
      </c>
      <c r="F19" s="159" t="s">
        <v>164</v>
      </c>
      <c r="G19" s="160" t="s">
        <v>37</v>
      </c>
      <c r="H19" s="122" t="s">
        <v>34</v>
      </c>
      <c r="I19" s="410"/>
      <c r="J19" s="410"/>
      <c r="K19" s="410"/>
    </row>
    <row r="20" spans="1:13" ht="42" customHeight="1" thickBot="1" x14ac:dyDescent="0.35">
      <c r="B20" s="408"/>
      <c r="C20" s="408"/>
      <c r="D20" s="408"/>
      <c r="E20" s="123">
        <v>0.4</v>
      </c>
      <c r="F20" s="123">
        <v>0.25</v>
      </c>
      <c r="G20" s="162">
        <v>0.25</v>
      </c>
      <c r="H20" s="123">
        <v>0.1</v>
      </c>
      <c r="I20" s="411"/>
      <c r="J20" s="411"/>
      <c r="K20" s="411"/>
    </row>
    <row r="21" spans="1:13" s="34" customFormat="1" ht="35.1" customHeight="1" thickBot="1" x14ac:dyDescent="0.35">
      <c r="A21" s="32"/>
      <c r="B21" s="409" t="s">
        <v>38</v>
      </c>
      <c r="C21" s="412" t="s">
        <v>40</v>
      </c>
      <c r="D21" s="121" t="s">
        <v>41</v>
      </c>
      <c r="E21" s="124">
        <v>5</v>
      </c>
      <c r="F21" s="124">
        <v>5</v>
      </c>
      <c r="G21" s="124">
        <v>5</v>
      </c>
      <c r="H21" s="125">
        <v>5</v>
      </c>
      <c r="I21" s="425"/>
      <c r="J21" s="428">
        <f>SUM(E26:H26)</f>
        <v>12</v>
      </c>
      <c r="K21" s="403"/>
      <c r="L21" s="33"/>
      <c r="M21"/>
    </row>
    <row r="22" spans="1:13" ht="36" customHeight="1" thickBot="1" x14ac:dyDescent="0.35">
      <c r="B22" s="410"/>
      <c r="C22" s="413"/>
      <c r="D22" s="121" t="s">
        <v>42</v>
      </c>
      <c r="E22" s="124">
        <v>5</v>
      </c>
      <c r="F22" s="126">
        <v>5</v>
      </c>
      <c r="G22" s="127">
        <v>5</v>
      </c>
      <c r="H22" s="125">
        <v>5</v>
      </c>
      <c r="I22" s="426"/>
      <c r="J22" s="429"/>
      <c r="K22" s="404"/>
    </row>
    <row r="23" spans="1:13" ht="36" customHeight="1" thickBot="1" x14ac:dyDescent="0.35">
      <c r="B23" s="410"/>
      <c r="C23" s="413"/>
      <c r="D23" s="121" t="s">
        <v>43</v>
      </c>
      <c r="E23" s="124">
        <v>5</v>
      </c>
      <c r="F23" s="124">
        <v>5</v>
      </c>
      <c r="G23" s="124">
        <v>5</v>
      </c>
      <c r="H23" s="125">
        <v>5</v>
      </c>
      <c r="I23" s="426"/>
      <c r="J23" s="429"/>
      <c r="K23" s="404"/>
    </row>
    <row r="24" spans="1:13" ht="36" customHeight="1" thickBot="1" x14ac:dyDescent="0.35">
      <c r="B24" s="410"/>
      <c r="C24" s="413"/>
      <c r="D24" s="121" t="s">
        <v>44</v>
      </c>
      <c r="E24" s="124">
        <v>5</v>
      </c>
      <c r="F24" s="124">
        <v>5</v>
      </c>
      <c r="G24" s="128">
        <v>5</v>
      </c>
      <c r="H24" s="125">
        <v>5</v>
      </c>
      <c r="I24" s="426"/>
      <c r="J24" s="429"/>
      <c r="K24" s="404"/>
    </row>
    <row r="25" spans="1:13" ht="36" customHeight="1" thickBot="1" x14ac:dyDescent="0.35">
      <c r="B25" s="411"/>
      <c r="C25" s="414"/>
      <c r="D25" s="121" t="s">
        <v>45</v>
      </c>
      <c r="E25" s="124">
        <v>5</v>
      </c>
      <c r="F25" s="124">
        <v>5</v>
      </c>
      <c r="G25" s="124">
        <v>5</v>
      </c>
      <c r="H25" s="125">
        <v>5</v>
      </c>
      <c r="I25" s="426"/>
      <c r="J25" s="429"/>
      <c r="K25" s="404"/>
    </row>
    <row r="26" spans="1:13" ht="36.75" customHeight="1" thickBot="1" x14ac:dyDescent="0.35">
      <c r="B26" s="415" t="s">
        <v>96</v>
      </c>
      <c r="C26" s="416"/>
      <c r="D26" s="417"/>
      <c r="E26" s="129">
        <f>SUM(E21:E25)/5*60%</f>
        <v>3</v>
      </c>
      <c r="F26" s="129">
        <f>SUM(F21:F25)/5*60%</f>
        <v>3</v>
      </c>
      <c r="G26" s="129">
        <f>SUM(G21:G25)/5*60%</f>
        <v>3</v>
      </c>
      <c r="H26" s="129">
        <f>SUM(H21:H25)/5*60%</f>
        <v>3</v>
      </c>
      <c r="I26" s="427"/>
      <c r="J26" s="430"/>
      <c r="K26" s="405"/>
    </row>
    <row r="27" spans="1:13" ht="36" customHeight="1" thickBot="1" x14ac:dyDescent="0.35">
      <c r="B27" s="433" t="s">
        <v>46</v>
      </c>
      <c r="C27" s="421" t="s">
        <v>47</v>
      </c>
      <c r="D27" s="130" t="s">
        <v>48</v>
      </c>
      <c r="E27" s="124">
        <v>5</v>
      </c>
      <c r="F27" s="163">
        <v>5</v>
      </c>
      <c r="G27" s="124">
        <v>5</v>
      </c>
      <c r="H27" s="164">
        <v>5</v>
      </c>
      <c r="I27" s="149"/>
      <c r="J27" s="428">
        <f>SUM(E33:H33)</f>
        <v>14.399999999999999</v>
      </c>
      <c r="K27" s="149"/>
    </row>
    <row r="28" spans="1:13" s="34" customFormat="1" ht="46.5" customHeight="1" thickBot="1" x14ac:dyDescent="0.35">
      <c r="A28" s="32"/>
      <c r="B28" s="434"/>
      <c r="C28" s="422"/>
      <c r="D28" s="131" t="s">
        <v>49</v>
      </c>
      <c r="E28" s="124">
        <v>5</v>
      </c>
      <c r="F28" s="124">
        <v>5</v>
      </c>
      <c r="G28" s="124">
        <v>5</v>
      </c>
      <c r="H28" s="124">
        <v>5</v>
      </c>
      <c r="I28" s="150"/>
      <c r="J28" s="429"/>
      <c r="K28" s="150"/>
      <c r="L28" s="33"/>
      <c r="M28"/>
    </row>
    <row r="29" spans="1:13" ht="45.75" customHeight="1" thickBot="1" x14ac:dyDescent="0.35">
      <c r="B29" s="434"/>
      <c r="C29" s="422"/>
      <c r="D29" s="132" t="s">
        <v>50</v>
      </c>
      <c r="E29" s="124">
        <v>5</v>
      </c>
      <c r="F29" s="124">
        <v>5</v>
      </c>
      <c r="G29" s="124">
        <v>5</v>
      </c>
      <c r="H29" s="124">
        <v>5</v>
      </c>
      <c r="I29" s="150"/>
      <c r="J29" s="429"/>
      <c r="K29" s="150"/>
    </row>
    <row r="30" spans="1:13" ht="36" customHeight="1" thickBot="1" x14ac:dyDescent="0.35">
      <c r="B30" s="434"/>
      <c r="C30" s="422"/>
      <c r="D30" s="132" t="s">
        <v>51</v>
      </c>
      <c r="E30" s="124">
        <v>5</v>
      </c>
      <c r="F30" s="124">
        <v>5</v>
      </c>
      <c r="G30" s="124">
        <v>5</v>
      </c>
      <c r="H30" s="124">
        <v>5</v>
      </c>
      <c r="I30" s="150"/>
      <c r="J30" s="429"/>
      <c r="K30" s="150"/>
    </row>
    <row r="31" spans="1:13" ht="36" customHeight="1" thickBot="1" x14ac:dyDescent="0.35">
      <c r="B31" s="434"/>
      <c r="C31" s="422"/>
      <c r="D31" s="132" t="s">
        <v>52</v>
      </c>
      <c r="E31" s="124">
        <v>5</v>
      </c>
      <c r="F31" s="124">
        <v>5</v>
      </c>
      <c r="G31" s="124">
        <v>5</v>
      </c>
      <c r="H31" s="124">
        <v>5</v>
      </c>
      <c r="I31" s="150"/>
      <c r="J31" s="429"/>
      <c r="K31" s="150"/>
    </row>
    <row r="32" spans="1:13" ht="49.5" customHeight="1" thickBot="1" x14ac:dyDescent="0.35">
      <c r="B32" s="434"/>
      <c r="C32" s="422"/>
      <c r="D32" s="165" t="s">
        <v>53</v>
      </c>
      <c r="E32" s="124">
        <v>5</v>
      </c>
      <c r="F32" s="124">
        <v>5</v>
      </c>
      <c r="G32" s="124">
        <v>5</v>
      </c>
      <c r="H32" s="124">
        <v>5</v>
      </c>
      <c r="I32" s="150"/>
      <c r="J32" s="429"/>
      <c r="K32" s="150"/>
    </row>
    <row r="33" spans="1:13" ht="18.600000000000001" thickBot="1" x14ac:dyDescent="0.35">
      <c r="B33" s="424" t="s">
        <v>96</v>
      </c>
      <c r="C33" s="416"/>
      <c r="D33" s="417"/>
      <c r="E33" s="129">
        <f>SUM(E27:E32)/5*60%</f>
        <v>3.5999999999999996</v>
      </c>
      <c r="F33" s="129">
        <f>SUM(F27:F32)/5*60%</f>
        <v>3.5999999999999996</v>
      </c>
      <c r="G33" s="129">
        <f>SUM(G27:G32)/5*60%</f>
        <v>3.5999999999999996</v>
      </c>
      <c r="H33" s="129">
        <f>SUM(H27:H32)/5*60%</f>
        <v>3.5999999999999996</v>
      </c>
      <c r="I33" s="151"/>
      <c r="J33" s="430"/>
      <c r="K33" s="151"/>
    </row>
    <row r="34" spans="1:13" ht="36" customHeight="1" thickBot="1" x14ac:dyDescent="0.35">
      <c r="B34" s="433" t="s">
        <v>54</v>
      </c>
      <c r="C34" s="421" t="s">
        <v>55</v>
      </c>
      <c r="D34" s="130" t="s">
        <v>56</v>
      </c>
      <c r="E34" s="124">
        <v>5</v>
      </c>
      <c r="F34" s="124">
        <v>5</v>
      </c>
      <c r="G34" s="124">
        <v>5</v>
      </c>
      <c r="H34" s="124">
        <v>5</v>
      </c>
      <c r="I34" s="436"/>
      <c r="J34" s="428">
        <f>SUM(E40:H40)</f>
        <v>14.399999999999999</v>
      </c>
      <c r="K34" s="154"/>
    </row>
    <row r="35" spans="1:13" s="34" customFormat="1" ht="60.75" customHeight="1" thickBot="1" x14ac:dyDescent="0.35">
      <c r="A35" s="32"/>
      <c r="B35" s="434"/>
      <c r="C35" s="422"/>
      <c r="D35" s="130" t="s">
        <v>57</v>
      </c>
      <c r="E35" s="124">
        <v>5</v>
      </c>
      <c r="F35" s="124">
        <v>5</v>
      </c>
      <c r="G35" s="124">
        <v>5</v>
      </c>
      <c r="H35" s="124">
        <v>5</v>
      </c>
      <c r="I35" s="437"/>
      <c r="J35" s="429"/>
      <c r="K35" s="154"/>
      <c r="L35" s="33"/>
      <c r="M35"/>
    </row>
    <row r="36" spans="1:13" ht="45" customHeight="1" thickBot="1" x14ac:dyDescent="0.35">
      <c r="B36" s="434"/>
      <c r="C36" s="422"/>
      <c r="D36" s="130" t="s">
        <v>58</v>
      </c>
      <c r="E36" s="124">
        <v>5</v>
      </c>
      <c r="F36" s="124">
        <v>5</v>
      </c>
      <c r="G36" s="124">
        <v>5</v>
      </c>
      <c r="H36" s="124">
        <v>5</v>
      </c>
      <c r="I36" s="437"/>
      <c r="J36" s="429"/>
      <c r="K36" s="154"/>
    </row>
    <row r="37" spans="1:13" ht="44.25" customHeight="1" thickBot="1" x14ac:dyDescent="0.35">
      <c r="B37" s="434"/>
      <c r="C37" s="422"/>
      <c r="D37" s="130" t="s">
        <v>59</v>
      </c>
      <c r="E37" s="124">
        <v>5</v>
      </c>
      <c r="F37" s="124">
        <v>5</v>
      </c>
      <c r="G37" s="124">
        <v>5</v>
      </c>
      <c r="H37" s="124">
        <v>5</v>
      </c>
      <c r="I37" s="437"/>
      <c r="J37" s="429"/>
      <c r="K37" s="154"/>
    </row>
    <row r="38" spans="1:13" ht="36" customHeight="1" thickBot="1" x14ac:dyDescent="0.35">
      <c r="B38" s="434"/>
      <c r="C38" s="422"/>
      <c r="D38" s="130" t="s">
        <v>60</v>
      </c>
      <c r="E38" s="124">
        <v>5</v>
      </c>
      <c r="F38" s="124">
        <v>5</v>
      </c>
      <c r="G38" s="128">
        <v>5</v>
      </c>
      <c r="H38" s="124">
        <v>5</v>
      </c>
      <c r="I38" s="437"/>
      <c r="J38" s="429"/>
      <c r="K38" s="154"/>
    </row>
    <row r="39" spans="1:13" ht="45" customHeight="1" thickBot="1" x14ac:dyDescent="0.35">
      <c r="B39" s="435"/>
      <c r="C39" s="423"/>
      <c r="D39" s="130" t="s">
        <v>61</v>
      </c>
      <c r="E39" s="124">
        <v>5</v>
      </c>
      <c r="F39" s="124">
        <v>5</v>
      </c>
      <c r="G39" s="124">
        <v>5</v>
      </c>
      <c r="H39" s="124">
        <v>5</v>
      </c>
      <c r="I39" s="437"/>
      <c r="J39" s="429"/>
      <c r="K39" s="154"/>
    </row>
    <row r="40" spans="1:13" ht="18.600000000000001" thickBot="1" x14ac:dyDescent="0.35">
      <c r="B40" s="424" t="s">
        <v>96</v>
      </c>
      <c r="C40" s="416"/>
      <c r="D40" s="417"/>
      <c r="E40" s="129">
        <f>SUM(E34:E39)/5*60%</f>
        <v>3.5999999999999996</v>
      </c>
      <c r="F40" s="129">
        <f>SUM(F34:F39)/5*60%</f>
        <v>3.5999999999999996</v>
      </c>
      <c r="G40" s="129">
        <f>SUM(G34:G39)/5*60%</f>
        <v>3.5999999999999996</v>
      </c>
      <c r="H40" s="129">
        <f>SUM(H34:H39)/5*60%</f>
        <v>3.5999999999999996</v>
      </c>
      <c r="I40" s="438"/>
      <c r="J40" s="430"/>
      <c r="K40" s="155"/>
    </row>
    <row r="41" spans="1:13" ht="52.5" customHeight="1" thickBot="1" x14ac:dyDescent="0.35">
      <c r="B41" s="433" t="s">
        <v>62</v>
      </c>
      <c r="C41" s="421" t="s">
        <v>63</v>
      </c>
      <c r="D41" s="130" t="s">
        <v>64</v>
      </c>
      <c r="E41" s="124">
        <v>5</v>
      </c>
      <c r="F41" s="124">
        <v>5</v>
      </c>
      <c r="G41" s="124">
        <v>5</v>
      </c>
      <c r="H41" s="124">
        <v>5</v>
      </c>
      <c r="I41" s="166"/>
      <c r="J41" s="428">
        <f>SUM(E47:H47)</f>
        <v>14.399999999999999</v>
      </c>
      <c r="K41" s="153"/>
    </row>
    <row r="42" spans="1:13" s="34" customFormat="1" ht="44.25" customHeight="1" thickBot="1" x14ac:dyDescent="0.35">
      <c r="A42" s="32"/>
      <c r="B42" s="434"/>
      <c r="C42" s="422"/>
      <c r="D42" s="130" t="s">
        <v>65</v>
      </c>
      <c r="E42" s="124">
        <v>5</v>
      </c>
      <c r="F42" s="124">
        <v>5</v>
      </c>
      <c r="G42" s="124">
        <v>5</v>
      </c>
      <c r="H42" s="124">
        <v>5</v>
      </c>
      <c r="I42" s="166"/>
      <c r="J42" s="429"/>
      <c r="K42" s="154"/>
      <c r="L42" s="33"/>
      <c r="M42"/>
    </row>
    <row r="43" spans="1:13" ht="42.75" customHeight="1" thickBot="1" x14ac:dyDescent="0.35">
      <c r="B43" s="434"/>
      <c r="C43" s="422"/>
      <c r="D43" s="130" t="s">
        <v>66</v>
      </c>
      <c r="E43" s="124">
        <v>5</v>
      </c>
      <c r="F43" s="124">
        <v>5</v>
      </c>
      <c r="G43" s="124">
        <v>5</v>
      </c>
      <c r="H43" s="124">
        <v>5</v>
      </c>
      <c r="I43" s="166"/>
      <c r="J43" s="429"/>
      <c r="K43" s="154"/>
    </row>
    <row r="44" spans="1:13" ht="42" customHeight="1" thickBot="1" x14ac:dyDescent="0.35">
      <c r="B44" s="434"/>
      <c r="C44" s="422"/>
      <c r="D44" s="130" t="s">
        <v>67</v>
      </c>
      <c r="E44" s="124">
        <v>5</v>
      </c>
      <c r="F44" s="124">
        <v>5</v>
      </c>
      <c r="G44" s="124">
        <v>5</v>
      </c>
      <c r="H44" s="124">
        <v>5</v>
      </c>
      <c r="I44" s="166"/>
      <c r="J44" s="429"/>
      <c r="K44" s="154"/>
    </row>
    <row r="45" spans="1:13" ht="36" customHeight="1" thickBot="1" x14ac:dyDescent="0.35">
      <c r="B45" s="434"/>
      <c r="C45" s="422"/>
      <c r="D45" s="130" t="s">
        <v>68</v>
      </c>
      <c r="E45" s="124">
        <v>5</v>
      </c>
      <c r="F45" s="124">
        <v>5</v>
      </c>
      <c r="G45" s="124">
        <v>5</v>
      </c>
      <c r="H45" s="124">
        <v>5</v>
      </c>
      <c r="I45" s="166"/>
      <c r="J45" s="429"/>
      <c r="K45" s="154"/>
    </row>
    <row r="46" spans="1:13" ht="36" customHeight="1" thickBot="1" x14ac:dyDescent="0.35">
      <c r="B46" s="435"/>
      <c r="C46" s="423"/>
      <c r="D46" s="130" t="s">
        <v>69</v>
      </c>
      <c r="E46" s="124">
        <v>5</v>
      </c>
      <c r="F46" s="124">
        <v>5</v>
      </c>
      <c r="G46" s="124">
        <v>5</v>
      </c>
      <c r="H46" s="124">
        <v>5</v>
      </c>
      <c r="I46" s="166"/>
      <c r="J46" s="429"/>
      <c r="K46" s="154"/>
    </row>
    <row r="47" spans="1:13" ht="21.75" customHeight="1" thickBot="1" x14ac:dyDescent="0.35">
      <c r="B47" s="431" t="s">
        <v>96</v>
      </c>
      <c r="C47" s="432"/>
      <c r="D47" s="432"/>
      <c r="E47" s="129">
        <f>SUM(E41:E46)/5*60%</f>
        <v>3.5999999999999996</v>
      </c>
      <c r="F47" s="129">
        <f>SUM(F41:F46)/5*60%</f>
        <v>3.5999999999999996</v>
      </c>
      <c r="G47" s="129">
        <f>SUM(G41:G46)/5*60%</f>
        <v>3.5999999999999996</v>
      </c>
      <c r="H47" s="129">
        <f>SUM(H41:H46)/5*60%</f>
        <v>3.5999999999999996</v>
      </c>
      <c r="I47" s="167"/>
      <c r="J47" s="439"/>
      <c r="K47" s="155"/>
    </row>
    <row r="48" spans="1:13" ht="48.75" customHeight="1" thickBot="1" x14ac:dyDescent="0.35">
      <c r="B48" s="433" t="s">
        <v>70</v>
      </c>
      <c r="C48" s="421" t="s">
        <v>71</v>
      </c>
      <c r="D48" s="130" t="s">
        <v>72</v>
      </c>
      <c r="E48" s="124">
        <v>5</v>
      </c>
      <c r="F48" s="124">
        <v>5</v>
      </c>
      <c r="G48" s="124">
        <v>5</v>
      </c>
      <c r="H48" s="124">
        <v>5</v>
      </c>
      <c r="I48" s="168"/>
      <c r="J48" s="440">
        <f>SUM(E54:H54)</f>
        <v>14.399999999999999</v>
      </c>
      <c r="K48" s="153"/>
    </row>
    <row r="49" spans="1:13" s="34" customFormat="1" ht="48.75" customHeight="1" thickBot="1" x14ac:dyDescent="0.35">
      <c r="A49" s="32"/>
      <c r="B49" s="434"/>
      <c r="C49" s="422"/>
      <c r="D49" s="130" t="s">
        <v>73</v>
      </c>
      <c r="E49" s="124">
        <v>5</v>
      </c>
      <c r="F49" s="124">
        <v>5</v>
      </c>
      <c r="G49" s="124">
        <v>5</v>
      </c>
      <c r="H49" s="124">
        <v>5</v>
      </c>
      <c r="I49" s="166"/>
      <c r="J49" s="429"/>
      <c r="K49" s="154"/>
      <c r="L49" s="33"/>
      <c r="M49"/>
    </row>
    <row r="50" spans="1:13" ht="46.5" customHeight="1" thickBot="1" x14ac:dyDescent="0.35">
      <c r="B50" s="434"/>
      <c r="C50" s="422"/>
      <c r="D50" s="130" t="s">
        <v>74</v>
      </c>
      <c r="E50" s="124">
        <v>5</v>
      </c>
      <c r="F50" s="124">
        <v>5</v>
      </c>
      <c r="G50" s="124">
        <v>5</v>
      </c>
      <c r="H50" s="124">
        <v>5</v>
      </c>
      <c r="I50" s="166"/>
      <c r="J50" s="429"/>
      <c r="K50" s="154"/>
    </row>
    <row r="51" spans="1:13" ht="37.5" customHeight="1" thickBot="1" x14ac:dyDescent="0.35">
      <c r="B51" s="434"/>
      <c r="C51" s="422"/>
      <c r="D51" s="130" t="s">
        <v>75</v>
      </c>
      <c r="E51" s="124">
        <v>5</v>
      </c>
      <c r="F51" s="124">
        <v>5</v>
      </c>
      <c r="G51" s="124">
        <v>5</v>
      </c>
      <c r="H51" s="124">
        <v>5</v>
      </c>
      <c r="I51" s="166"/>
      <c r="J51" s="429"/>
      <c r="K51" s="154"/>
    </row>
    <row r="52" spans="1:13" ht="45" customHeight="1" thickBot="1" x14ac:dyDescent="0.35">
      <c r="B52" s="434"/>
      <c r="C52" s="422"/>
      <c r="D52" s="130" t="s">
        <v>76</v>
      </c>
      <c r="E52" s="124">
        <v>5</v>
      </c>
      <c r="F52" s="124">
        <v>5</v>
      </c>
      <c r="G52" s="124">
        <v>5</v>
      </c>
      <c r="H52" s="124">
        <v>5</v>
      </c>
      <c r="I52" s="166"/>
      <c r="J52" s="429"/>
      <c r="K52" s="154"/>
    </row>
    <row r="53" spans="1:13" ht="36" customHeight="1" thickBot="1" x14ac:dyDescent="0.35">
      <c r="B53" s="435"/>
      <c r="C53" s="423"/>
      <c r="D53" s="152" t="s">
        <v>77</v>
      </c>
      <c r="E53" s="124">
        <v>5</v>
      </c>
      <c r="F53" s="124">
        <v>5</v>
      </c>
      <c r="G53" s="124">
        <v>5</v>
      </c>
      <c r="H53" s="124">
        <v>5</v>
      </c>
      <c r="I53" s="166"/>
      <c r="J53" s="429"/>
      <c r="K53" s="154"/>
    </row>
    <row r="54" spans="1:13" ht="18.600000000000001" thickBot="1" x14ac:dyDescent="0.35">
      <c r="B54" s="424" t="s">
        <v>96</v>
      </c>
      <c r="C54" s="416"/>
      <c r="D54" s="417"/>
      <c r="E54" s="129">
        <f>SUM(E48:E53)/5*60%</f>
        <v>3.5999999999999996</v>
      </c>
      <c r="F54" s="129">
        <f>SUM(F48:F53)/5*60%</f>
        <v>3.5999999999999996</v>
      </c>
      <c r="G54" s="129">
        <f>SUM(G48:G53)/5*60%</f>
        <v>3.5999999999999996</v>
      </c>
      <c r="H54" s="129">
        <f>SUM(H48:H53)/5*60%</f>
        <v>3.5999999999999996</v>
      </c>
      <c r="I54" s="167"/>
      <c r="J54" s="429"/>
      <c r="K54" s="155"/>
    </row>
    <row r="55" spans="1:13" s="34" customFormat="1" ht="36.75" customHeight="1" thickBot="1" x14ac:dyDescent="0.35">
      <c r="A55" s="32"/>
      <c r="B55" s="433" t="s">
        <v>78</v>
      </c>
      <c r="C55" s="421" t="s">
        <v>79</v>
      </c>
      <c r="D55" s="130" t="s">
        <v>80</v>
      </c>
      <c r="E55" s="124">
        <v>5</v>
      </c>
      <c r="F55" s="124">
        <v>5</v>
      </c>
      <c r="G55" s="124">
        <v>5</v>
      </c>
      <c r="H55" s="124">
        <v>5</v>
      </c>
      <c r="I55" s="168"/>
      <c r="J55" s="428">
        <f>SUM(E60:H60)</f>
        <v>12</v>
      </c>
      <c r="K55" s="153"/>
      <c r="L55" s="33"/>
      <c r="M55"/>
    </row>
    <row r="56" spans="1:13" ht="47.25" customHeight="1" thickBot="1" x14ac:dyDescent="0.35">
      <c r="B56" s="434"/>
      <c r="C56" s="422"/>
      <c r="D56" s="130" t="s">
        <v>81</v>
      </c>
      <c r="E56" s="124">
        <v>5</v>
      </c>
      <c r="F56" s="124">
        <v>5</v>
      </c>
      <c r="G56" s="124">
        <v>5</v>
      </c>
      <c r="H56" s="124">
        <v>5</v>
      </c>
      <c r="I56" s="166"/>
      <c r="J56" s="429"/>
      <c r="K56" s="154"/>
    </row>
    <row r="57" spans="1:13" ht="42" customHeight="1" thickBot="1" x14ac:dyDescent="0.35">
      <c r="B57" s="434"/>
      <c r="C57" s="422"/>
      <c r="D57" s="130" t="s">
        <v>82</v>
      </c>
      <c r="E57" s="124">
        <v>5</v>
      </c>
      <c r="F57" s="124">
        <v>5</v>
      </c>
      <c r="G57" s="124">
        <v>5</v>
      </c>
      <c r="H57" s="124">
        <v>5</v>
      </c>
      <c r="I57" s="166"/>
      <c r="J57" s="429"/>
      <c r="K57" s="154"/>
    </row>
    <row r="58" spans="1:13" ht="45.75" customHeight="1" thickBot="1" x14ac:dyDescent="0.35">
      <c r="B58" s="434"/>
      <c r="C58" s="422"/>
      <c r="D58" s="130" t="s">
        <v>83</v>
      </c>
      <c r="E58" s="124">
        <v>5</v>
      </c>
      <c r="F58" s="124">
        <v>5</v>
      </c>
      <c r="G58" s="124">
        <v>5</v>
      </c>
      <c r="H58" s="124">
        <v>5</v>
      </c>
      <c r="I58" s="166"/>
      <c r="J58" s="429"/>
      <c r="K58" s="154"/>
    </row>
    <row r="59" spans="1:13" ht="47.25" customHeight="1" thickBot="1" x14ac:dyDescent="0.35">
      <c r="B59" s="435"/>
      <c r="C59" s="423"/>
      <c r="D59" s="152" t="s">
        <v>84</v>
      </c>
      <c r="E59" s="124">
        <v>5</v>
      </c>
      <c r="F59" s="128">
        <v>5</v>
      </c>
      <c r="G59" s="124">
        <v>5</v>
      </c>
      <c r="H59" s="124">
        <v>5</v>
      </c>
      <c r="I59" s="166"/>
      <c r="J59" s="429"/>
      <c r="K59" s="154"/>
    </row>
    <row r="60" spans="1:13" ht="18.600000000000001" thickBot="1" x14ac:dyDescent="0.35">
      <c r="B60" s="424" t="s">
        <v>96</v>
      </c>
      <c r="C60" s="416"/>
      <c r="D60" s="417"/>
      <c r="E60" s="129">
        <f>SUM(E55:E59)/5*60%</f>
        <v>3</v>
      </c>
      <c r="F60" s="129">
        <f>SUM(F55:F59)/5*60%</f>
        <v>3</v>
      </c>
      <c r="G60" s="129">
        <f>SUM(G55:G59)/5*60%</f>
        <v>3</v>
      </c>
      <c r="H60" s="129">
        <f>SUM(H55:H59)/5*60%</f>
        <v>3</v>
      </c>
      <c r="I60" s="166"/>
      <c r="J60" s="430"/>
      <c r="K60" s="154"/>
    </row>
    <row r="61" spans="1:13" ht="47.25" customHeight="1" thickBot="1" x14ac:dyDescent="0.35">
      <c r="B61" s="433" t="s">
        <v>85</v>
      </c>
      <c r="C61" s="421" t="s">
        <v>86</v>
      </c>
      <c r="D61" s="130" t="s">
        <v>87</v>
      </c>
      <c r="E61" s="124">
        <v>5</v>
      </c>
      <c r="F61" s="124">
        <v>5</v>
      </c>
      <c r="G61" s="124">
        <v>5</v>
      </c>
      <c r="H61" s="124">
        <v>5</v>
      </c>
      <c r="I61" s="436"/>
      <c r="J61" s="429">
        <f>SUM(E67:H67)</f>
        <v>14.399999999999999</v>
      </c>
      <c r="K61" s="436"/>
    </row>
    <row r="62" spans="1:13" s="34" customFormat="1" ht="44.25" customHeight="1" thickBot="1" x14ac:dyDescent="0.35">
      <c r="A62" s="32"/>
      <c r="B62" s="434"/>
      <c r="C62" s="422"/>
      <c r="D62" s="130" t="s">
        <v>88</v>
      </c>
      <c r="E62" s="124">
        <v>5</v>
      </c>
      <c r="F62" s="124">
        <v>5</v>
      </c>
      <c r="G62" s="124">
        <v>5</v>
      </c>
      <c r="H62" s="124">
        <v>5</v>
      </c>
      <c r="I62" s="437"/>
      <c r="J62" s="429"/>
      <c r="K62" s="437"/>
      <c r="L62" s="33"/>
      <c r="M62"/>
    </row>
    <row r="63" spans="1:13" ht="42.75" customHeight="1" thickBot="1" x14ac:dyDescent="0.35">
      <c r="B63" s="434"/>
      <c r="C63" s="422"/>
      <c r="D63" s="130" t="s">
        <v>89</v>
      </c>
      <c r="E63" s="124">
        <v>5</v>
      </c>
      <c r="F63" s="128">
        <v>5</v>
      </c>
      <c r="G63" s="124">
        <v>5</v>
      </c>
      <c r="H63" s="124">
        <v>5</v>
      </c>
      <c r="I63" s="437"/>
      <c r="J63" s="429"/>
      <c r="K63" s="437"/>
    </row>
    <row r="64" spans="1:13" ht="58.5" customHeight="1" thickBot="1" x14ac:dyDescent="0.35">
      <c r="B64" s="434"/>
      <c r="C64" s="422"/>
      <c r="D64" s="130" t="s">
        <v>90</v>
      </c>
      <c r="E64" s="124">
        <v>5</v>
      </c>
      <c r="F64" s="124">
        <v>5</v>
      </c>
      <c r="G64" s="124">
        <v>5</v>
      </c>
      <c r="H64" s="124">
        <v>5</v>
      </c>
      <c r="I64" s="437"/>
      <c r="J64" s="429"/>
      <c r="K64" s="437"/>
    </row>
    <row r="65" spans="1:13" ht="47.25" customHeight="1" thickBot="1" x14ac:dyDescent="0.35">
      <c r="B65" s="434"/>
      <c r="C65" s="422"/>
      <c r="D65" s="130" t="s">
        <v>91</v>
      </c>
      <c r="E65" s="124">
        <v>5</v>
      </c>
      <c r="F65" s="124">
        <v>5</v>
      </c>
      <c r="G65" s="124">
        <v>5</v>
      </c>
      <c r="H65" s="124">
        <v>5</v>
      </c>
      <c r="I65" s="437"/>
      <c r="J65" s="429"/>
      <c r="K65" s="437"/>
    </row>
    <row r="66" spans="1:13" ht="36" customHeight="1" thickBot="1" x14ac:dyDescent="0.35">
      <c r="B66" s="435"/>
      <c r="C66" s="423"/>
      <c r="D66" s="152" t="s">
        <v>92</v>
      </c>
      <c r="E66" s="124">
        <v>5</v>
      </c>
      <c r="F66" s="128">
        <v>5</v>
      </c>
      <c r="G66" s="124">
        <v>5</v>
      </c>
      <c r="H66" s="124">
        <v>5</v>
      </c>
      <c r="I66" s="437"/>
      <c r="J66" s="429"/>
      <c r="K66" s="437"/>
    </row>
    <row r="67" spans="1:13" ht="25.5" customHeight="1" thickBot="1" x14ac:dyDescent="0.35">
      <c r="B67" s="424" t="s">
        <v>96</v>
      </c>
      <c r="C67" s="416"/>
      <c r="D67" s="417"/>
      <c r="E67" s="129">
        <f>SUM(E61:E66)/5*60%</f>
        <v>3.5999999999999996</v>
      </c>
      <c r="F67" s="129">
        <f>SUM(F61:F66)/5*60%</f>
        <v>3.5999999999999996</v>
      </c>
      <c r="G67" s="129">
        <f>SUM(G61:G66)/5*60%</f>
        <v>3.5999999999999996</v>
      </c>
      <c r="H67" s="129">
        <f>SUM(H61:H66)/5*60%</f>
        <v>3.5999999999999996</v>
      </c>
      <c r="I67" s="438"/>
      <c r="J67" s="430"/>
      <c r="K67" s="438"/>
    </row>
    <row r="68" spans="1:13" ht="15" thickBot="1" x14ac:dyDescent="0.35"/>
    <row r="69" spans="1:13" ht="63.75" customHeight="1" thickBot="1" x14ac:dyDescent="0.35">
      <c r="F69" s="424" t="s">
        <v>108</v>
      </c>
      <c r="G69" s="416"/>
      <c r="H69" s="416"/>
      <c r="I69" s="417"/>
      <c r="J69" s="441">
        <f>AVERAGE(J21:J67)</f>
        <v>13.714285714285714</v>
      </c>
      <c r="K69" s="442"/>
    </row>
    <row r="70" spans="1:13" ht="54.75" customHeight="1" x14ac:dyDescent="0.3"/>
    <row r="71" spans="1:13" s="34" customFormat="1" ht="53.25" customHeight="1" thickBot="1" x14ac:dyDescent="0.35">
      <c r="A71" s="32"/>
      <c r="B71" s="31"/>
      <c r="C71" s="29"/>
      <c r="D71" s="29"/>
      <c r="E71" s="30"/>
      <c r="F71" s="30"/>
      <c r="G71" s="30"/>
      <c r="H71" s="30"/>
      <c r="I71" s="29"/>
      <c r="J71" s="29"/>
      <c r="K71" s="29"/>
      <c r="L71"/>
      <c r="M71"/>
    </row>
    <row r="72" spans="1:13" s="34" customFormat="1" ht="36" customHeight="1" thickBot="1" x14ac:dyDescent="0.35">
      <c r="A72" s="32"/>
      <c r="B72" s="31"/>
      <c r="C72" s="29"/>
      <c r="D72" s="29"/>
      <c r="E72" s="176" t="s">
        <v>35</v>
      </c>
      <c r="F72" s="177" t="s">
        <v>36</v>
      </c>
      <c r="G72" s="177" t="s">
        <v>37</v>
      </c>
      <c r="H72" s="178" t="s">
        <v>34</v>
      </c>
      <c r="I72" s="29"/>
      <c r="J72" s="29"/>
      <c r="K72" s="29"/>
      <c r="L72"/>
      <c r="M72"/>
    </row>
    <row r="73" spans="1:13" s="34" customFormat="1" ht="36" customHeight="1" thickBot="1" x14ac:dyDescent="0.35">
      <c r="A73" s="32"/>
      <c r="B73" s="31"/>
      <c r="C73" s="29"/>
      <c r="D73" s="29"/>
      <c r="E73" s="179">
        <v>0.4</v>
      </c>
      <c r="F73" s="180">
        <v>0.25</v>
      </c>
      <c r="G73" s="180">
        <v>0.25</v>
      </c>
      <c r="H73" s="181">
        <v>0.1</v>
      </c>
      <c r="I73" s="29"/>
      <c r="J73" s="29"/>
      <c r="K73" s="29"/>
      <c r="L73"/>
      <c r="M73"/>
    </row>
    <row r="74" spans="1:13" s="48" customFormat="1" ht="71.25" customHeight="1" thickBot="1" x14ac:dyDescent="0.35">
      <c r="A74" s="45"/>
      <c r="B74" s="443" t="s">
        <v>160</v>
      </c>
      <c r="C74" s="444"/>
      <c r="D74" s="170" t="s">
        <v>2</v>
      </c>
      <c r="E74" s="169">
        <v>5</v>
      </c>
      <c r="F74" s="169">
        <v>5</v>
      </c>
      <c r="G74" s="169">
        <v>5</v>
      </c>
      <c r="H74" s="169">
        <v>5</v>
      </c>
      <c r="I74" s="171">
        <v>0.15</v>
      </c>
      <c r="J74" s="172">
        <f>SUM(E74:H74)*15%/100</f>
        <v>0.03</v>
      </c>
      <c r="K74" s="29"/>
      <c r="L74" s="47"/>
      <c r="M74" s="47"/>
    </row>
    <row r="75" spans="1:13" s="48" customFormat="1" ht="62.25" customHeight="1" thickBot="1" x14ac:dyDescent="0.35">
      <c r="A75" s="45"/>
      <c r="B75" s="443" t="s">
        <v>109</v>
      </c>
      <c r="C75" s="444"/>
      <c r="D75" s="174" t="s">
        <v>1</v>
      </c>
      <c r="E75" s="169">
        <v>5</v>
      </c>
      <c r="F75" s="169">
        <v>5</v>
      </c>
      <c r="G75" s="169">
        <v>5</v>
      </c>
      <c r="H75" s="169">
        <v>5</v>
      </c>
      <c r="I75" s="175">
        <v>0.15</v>
      </c>
      <c r="J75" s="172">
        <f>SUM(E75:H75)*15%/100</f>
        <v>0.03</v>
      </c>
      <c r="K75" s="29"/>
      <c r="L75" s="47"/>
      <c r="M75" s="47"/>
    </row>
    <row r="76" spans="1:13" ht="66" customHeight="1" thickBot="1" x14ac:dyDescent="0.35">
      <c r="A76"/>
      <c r="B76" s="443" t="s">
        <v>159</v>
      </c>
      <c r="C76" s="444"/>
      <c r="D76" s="173" t="s">
        <v>0</v>
      </c>
      <c r="E76" s="169">
        <v>5</v>
      </c>
      <c r="F76" s="169">
        <v>5</v>
      </c>
      <c r="G76" s="169">
        <v>5</v>
      </c>
      <c r="H76" s="169">
        <v>5</v>
      </c>
      <c r="I76" s="171">
        <v>0.15</v>
      </c>
      <c r="J76" s="172">
        <f>SUM(E76:H76)*15%/100</f>
        <v>0.03</v>
      </c>
      <c r="K76" s="33"/>
    </row>
    <row r="77" spans="1:13" x14ac:dyDescent="0.25">
      <c r="B77" s="156"/>
      <c r="C77" s="156"/>
      <c r="D77" s="34"/>
      <c r="E77" s="34"/>
      <c r="F77" s="34"/>
      <c r="G77" s="34"/>
      <c r="H77" s="34"/>
      <c r="I77" s="32"/>
      <c r="J77" s="32"/>
      <c r="K77" s="33"/>
    </row>
    <row r="78" spans="1:13" ht="15" thickBot="1" x14ac:dyDescent="0.3">
      <c r="B78" s="32"/>
      <c r="C78" s="35"/>
      <c r="D78" s="34"/>
      <c r="E78" s="34"/>
      <c r="F78" s="34"/>
      <c r="G78" s="34"/>
      <c r="H78" s="34"/>
      <c r="I78" s="32"/>
      <c r="J78" s="32"/>
      <c r="K78" s="33"/>
    </row>
    <row r="79" spans="1:13" ht="20.25" customHeight="1" thickBot="1" x14ac:dyDescent="0.35">
      <c r="B79" s="54" t="s">
        <v>28</v>
      </c>
      <c r="C79" s="54"/>
      <c r="D79" s="48"/>
      <c r="E79" s="445"/>
      <c r="F79" s="446"/>
      <c r="G79" s="447"/>
      <c r="H79" s="445"/>
      <c r="I79" s="446"/>
      <c r="J79" s="447"/>
      <c r="K79" s="46"/>
    </row>
    <row r="80" spans="1:13" ht="18.75" customHeight="1" thickBot="1" x14ac:dyDescent="0.35">
      <c r="B80" s="54" t="s">
        <v>29</v>
      </c>
      <c r="C80" s="54"/>
      <c r="D80" s="48"/>
      <c r="E80" s="445" t="s">
        <v>31</v>
      </c>
      <c r="F80" s="446"/>
      <c r="G80" s="447"/>
      <c r="H80" s="445" t="s">
        <v>97</v>
      </c>
      <c r="I80" s="446"/>
      <c r="J80" s="447"/>
      <c r="K80" s="46"/>
    </row>
  </sheetData>
  <mergeCells count="69">
    <mergeCell ref="B74:C74"/>
    <mergeCell ref="B75:C75"/>
    <mergeCell ref="B76:C76"/>
    <mergeCell ref="H80:J80"/>
    <mergeCell ref="E79:G79"/>
    <mergeCell ref="H79:J79"/>
    <mergeCell ref="E80:G80"/>
    <mergeCell ref="J69:K69"/>
    <mergeCell ref="F69:I69"/>
    <mergeCell ref="B55:B59"/>
    <mergeCell ref="C55:C59"/>
    <mergeCell ref="B61:B66"/>
    <mergeCell ref="C61:C66"/>
    <mergeCell ref="J55:J60"/>
    <mergeCell ref="J61:J67"/>
    <mergeCell ref="I61:I67"/>
    <mergeCell ref="K61:K67"/>
    <mergeCell ref="B47:D47"/>
    <mergeCell ref="B54:D54"/>
    <mergeCell ref="B60:D60"/>
    <mergeCell ref="B67:D67"/>
    <mergeCell ref="J27:J33"/>
    <mergeCell ref="J34:J40"/>
    <mergeCell ref="B48:B53"/>
    <mergeCell ref="C48:C53"/>
    <mergeCell ref="I34:I40"/>
    <mergeCell ref="J41:J47"/>
    <mergeCell ref="J48:J54"/>
    <mergeCell ref="C27:C32"/>
    <mergeCell ref="B27:B32"/>
    <mergeCell ref="B34:B39"/>
    <mergeCell ref="C34:C39"/>
    <mergeCell ref="B41:B46"/>
    <mergeCell ref="C41:C46"/>
    <mergeCell ref="B33:D33"/>
    <mergeCell ref="B40:D40"/>
    <mergeCell ref="I21:I26"/>
    <mergeCell ref="J21:J26"/>
    <mergeCell ref="K21:K26"/>
    <mergeCell ref="B18:B20"/>
    <mergeCell ref="C18:C20"/>
    <mergeCell ref="D18:D20"/>
    <mergeCell ref="B21:B25"/>
    <mergeCell ref="C21:C25"/>
    <mergeCell ref="B26:D26"/>
    <mergeCell ref="E18:H18"/>
    <mergeCell ref="I18:I20"/>
    <mergeCell ref="J18:J20"/>
    <mergeCell ref="K18:K20"/>
    <mergeCell ref="C10:I10"/>
    <mergeCell ref="C11:I11"/>
    <mergeCell ref="J10:K10"/>
    <mergeCell ref="J11:K11"/>
    <mergeCell ref="C12:I12"/>
    <mergeCell ref="B17:K17"/>
    <mergeCell ref="C13:I13"/>
    <mergeCell ref="C14:I14"/>
    <mergeCell ref="J12:K12"/>
    <mergeCell ref="J13:K13"/>
    <mergeCell ref="J14:K14"/>
    <mergeCell ref="B16:K16"/>
    <mergeCell ref="B1:B4"/>
    <mergeCell ref="C1:I4"/>
    <mergeCell ref="B8:K8"/>
    <mergeCell ref="B9:K9"/>
    <mergeCell ref="J1:K1"/>
    <mergeCell ref="J2:K2"/>
    <mergeCell ref="J3:K3"/>
    <mergeCell ref="J4:K4"/>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opLeftCell="D2" zoomScale="90" zoomScaleNormal="90" zoomScaleSheetLayoutView="95" zoomScalePageLayoutView="95" workbookViewId="0">
      <selection activeCell="H2" sqref="H2"/>
    </sheetView>
  </sheetViews>
  <sheetFormatPr baseColWidth="10" defaultColWidth="11.44140625" defaultRowHeight="17.399999999999999" x14ac:dyDescent="0.3"/>
  <cols>
    <col min="1" max="1" width="1.88671875" style="37" customWidth="1"/>
    <col min="2" max="2" width="4.6640625" style="37" customWidth="1"/>
    <col min="3" max="3" width="37" style="37" customWidth="1"/>
    <col min="4" max="4" width="42.88671875" style="37" customWidth="1"/>
    <col min="5" max="5" width="37.44140625" style="37" customWidth="1"/>
    <col min="6" max="6" width="40.88671875" style="37" customWidth="1"/>
    <col min="7" max="7" width="17.88671875" style="37" customWidth="1"/>
    <col min="8" max="8" width="33" style="37" customWidth="1"/>
    <col min="9" max="9" width="1.33203125" style="37" customWidth="1"/>
    <col min="10" max="10" width="24.6640625" style="37" bestFit="1" customWidth="1"/>
    <col min="11" max="16384" width="11.44140625" style="37"/>
  </cols>
  <sheetData>
    <row r="1" spans="1:12" ht="18" thickBot="1" x14ac:dyDescent="0.35"/>
    <row r="2" spans="1:12" ht="31.5" customHeight="1" thickBot="1" x14ac:dyDescent="0.35">
      <c r="A2" s="36"/>
      <c r="B2" s="469"/>
      <c r="C2" s="402"/>
      <c r="D2" s="460" t="s">
        <v>188</v>
      </c>
      <c r="E2" s="461"/>
      <c r="F2" s="461"/>
      <c r="G2" s="462"/>
      <c r="H2" s="204" t="s">
        <v>191</v>
      </c>
      <c r="I2"/>
      <c r="J2"/>
      <c r="K2"/>
      <c r="L2"/>
    </row>
    <row r="3" spans="1:12" ht="31.5" customHeight="1" thickBot="1" x14ac:dyDescent="0.35">
      <c r="A3" s="36"/>
      <c r="B3" s="470"/>
      <c r="C3" s="397"/>
      <c r="D3" s="463"/>
      <c r="E3" s="464"/>
      <c r="F3" s="464"/>
      <c r="G3" s="465"/>
      <c r="H3" s="204" t="s">
        <v>179</v>
      </c>
      <c r="I3"/>
      <c r="J3"/>
      <c r="K3"/>
      <c r="L3"/>
    </row>
    <row r="4" spans="1:12" ht="31.5" customHeight="1" thickBot="1" x14ac:dyDescent="0.35">
      <c r="A4" s="36"/>
      <c r="B4" s="470"/>
      <c r="C4" s="397"/>
      <c r="D4" s="463"/>
      <c r="E4" s="464"/>
      <c r="F4" s="464"/>
      <c r="G4" s="465"/>
      <c r="H4" s="204" t="s">
        <v>180</v>
      </c>
      <c r="I4"/>
      <c r="J4"/>
      <c r="K4"/>
      <c r="L4"/>
    </row>
    <row r="5" spans="1:12" ht="31.5" customHeight="1" thickBot="1" x14ac:dyDescent="0.35">
      <c r="A5" s="36"/>
      <c r="B5" s="471"/>
      <c r="C5" s="472"/>
      <c r="D5" s="466"/>
      <c r="E5" s="467"/>
      <c r="F5" s="467"/>
      <c r="G5" s="468"/>
      <c r="H5" s="205" t="s">
        <v>172</v>
      </c>
      <c r="I5"/>
      <c r="J5"/>
      <c r="K5"/>
      <c r="L5"/>
    </row>
    <row r="6" spans="1:12" ht="18" customHeight="1" x14ac:dyDescent="0.3">
      <c r="A6" s="36"/>
      <c r="B6" s="401"/>
      <c r="C6" s="401"/>
      <c r="D6" s="401"/>
      <c r="E6" s="401"/>
      <c r="F6" s="401"/>
      <c r="G6" s="401"/>
      <c r="H6" s="401"/>
      <c r="I6" s="36"/>
    </row>
    <row r="7" spans="1:12" ht="18" customHeight="1" x14ac:dyDescent="0.3">
      <c r="A7" s="36"/>
      <c r="B7" s="396"/>
      <c r="C7" s="396"/>
      <c r="D7" s="396"/>
      <c r="E7" s="396"/>
      <c r="F7" s="396"/>
      <c r="G7" s="396"/>
      <c r="H7" s="396"/>
      <c r="I7" s="36"/>
    </row>
    <row r="8" spans="1:12" ht="18" customHeight="1" thickBot="1" x14ac:dyDescent="0.35">
      <c r="A8" s="36"/>
      <c r="B8" s="473"/>
      <c r="C8" s="473"/>
      <c r="D8" s="473"/>
      <c r="E8" s="473"/>
      <c r="F8" s="473"/>
      <c r="G8" s="473"/>
      <c r="H8" s="473"/>
      <c r="I8" s="36"/>
    </row>
    <row r="9" spans="1:12" ht="37.5" customHeight="1" thickBot="1" x14ac:dyDescent="0.35">
      <c r="A9" s="36"/>
      <c r="B9" s="478" t="s">
        <v>107</v>
      </c>
      <c r="C9" s="479"/>
      <c r="D9" s="479"/>
      <c r="E9" s="479"/>
      <c r="F9" s="479"/>
      <c r="G9" s="479"/>
      <c r="H9" s="480"/>
      <c r="I9" s="36"/>
    </row>
    <row r="10" spans="1:12" ht="18.75" customHeight="1" x14ac:dyDescent="0.3">
      <c r="A10" s="36"/>
      <c r="B10" s="38"/>
      <c r="C10" s="39"/>
      <c r="D10" s="36"/>
      <c r="E10" s="36"/>
      <c r="F10" s="36"/>
      <c r="G10" s="36"/>
      <c r="H10" s="40"/>
      <c r="I10" s="36"/>
    </row>
    <row r="11" spans="1:12" ht="18" customHeight="1" x14ac:dyDescent="0.4">
      <c r="A11" s="36"/>
      <c r="B11" s="474" t="s">
        <v>98</v>
      </c>
      <c r="C11" s="475"/>
      <c r="D11" s="476"/>
      <c r="E11" s="476"/>
      <c r="F11" s="476"/>
      <c r="G11" s="476"/>
      <c r="H11" s="40"/>
      <c r="I11" s="36"/>
    </row>
    <row r="12" spans="1:12" ht="18" customHeight="1" x14ac:dyDescent="0.4">
      <c r="A12" s="36"/>
      <c r="B12" s="183"/>
      <c r="C12" s="182" t="s">
        <v>99</v>
      </c>
      <c r="D12" s="477"/>
      <c r="E12" s="477"/>
      <c r="F12" s="477"/>
      <c r="G12" s="477"/>
      <c r="H12" s="40"/>
      <c r="I12" s="36"/>
    </row>
    <row r="13" spans="1:12" ht="18" customHeight="1" x14ac:dyDescent="0.4">
      <c r="A13" s="36"/>
      <c r="B13" s="183"/>
      <c r="C13" s="182" t="s">
        <v>100</v>
      </c>
      <c r="D13" s="477"/>
      <c r="E13" s="477"/>
      <c r="F13" s="477"/>
      <c r="G13" s="477"/>
      <c r="H13" s="40"/>
      <c r="I13" s="36"/>
    </row>
    <row r="14" spans="1:12" ht="18" customHeight="1" thickBot="1" x14ac:dyDescent="0.45">
      <c r="A14" s="36"/>
      <c r="B14" s="184"/>
      <c r="C14" s="185"/>
      <c r="D14" s="186"/>
      <c r="E14" s="186"/>
      <c r="F14" s="186"/>
      <c r="G14" s="186"/>
      <c r="H14" s="40"/>
      <c r="I14" s="36"/>
    </row>
    <row r="15" spans="1:12" ht="28.5" customHeight="1" thickBot="1" x14ac:dyDescent="0.45">
      <c r="A15" s="36"/>
      <c r="B15" s="184"/>
      <c r="C15" s="450" t="s">
        <v>173</v>
      </c>
      <c r="D15" s="451"/>
      <c r="E15" s="197">
        <f>+'F1'!O58</f>
        <v>0.55000000000000004</v>
      </c>
      <c r="F15" s="484">
        <f>(E15*E16)/100%</f>
        <v>0.44000000000000006</v>
      </c>
      <c r="G15" s="187"/>
      <c r="H15" s="40"/>
      <c r="I15" s="36"/>
    </row>
    <row r="16" spans="1:12" ht="28.5" customHeight="1" thickBot="1" x14ac:dyDescent="0.45">
      <c r="A16" s="36"/>
      <c r="B16" s="184"/>
      <c r="C16" s="487" t="s">
        <v>101</v>
      </c>
      <c r="D16" s="488"/>
      <c r="E16" s="198">
        <v>0.8</v>
      </c>
      <c r="F16" s="485"/>
      <c r="G16" s="187"/>
      <c r="H16" s="40"/>
      <c r="I16" s="36"/>
    </row>
    <row r="17" spans="1:9" ht="28.5" customHeight="1" thickBot="1" x14ac:dyDescent="0.45">
      <c r="A17" s="36"/>
      <c r="B17" s="184"/>
      <c r="C17" s="448" t="s">
        <v>174</v>
      </c>
      <c r="D17" s="449"/>
      <c r="E17" s="481">
        <f>+'F2'!J69+'F2'!J74+'F2'!J75+'F2'!J76</f>
        <v>13.804285714285712</v>
      </c>
      <c r="F17" s="484">
        <f>((E17)*E20)/5</f>
        <v>0.55217142857142854</v>
      </c>
      <c r="G17" s="187"/>
      <c r="H17" s="40"/>
      <c r="I17" s="36"/>
    </row>
    <row r="18" spans="1:9" ht="28.5" customHeight="1" thickBot="1" x14ac:dyDescent="0.45">
      <c r="A18" s="36"/>
      <c r="B18" s="184"/>
      <c r="C18" s="448" t="s">
        <v>175</v>
      </c>
      <c r="D18" s="449"/>
      <c r="E18" s="482"/>
      <c r="F18" s="486"/>
      <c r="G18" s="187"/>
      <c r="H18" s="40"/>
      <c r="I18" s="36"/>
    </row>
    <row r="19" spans="1:9" ht="28.5" customHeight="1" thickBot="1" x14ac:dyDescent="0.45">
      <c r="A19" s="36"/>
      <c r="B19" s="184"/>
      <c r="C19" s="448" t="s">
        <v>176</v>
      </c>
      <c r="D19" s="449"/>
      <c r="E19" s="483"/>
      <c r="F19" s="485"/>
      <c r="G19" s="187"/>
      <c r="H19" s="40"/>
      <c r="I19" s="36"/>
    </row>
    <row r="20" spans="1:9" ht="28.5" customHeight="1" thickBot="1" x14ac:dyDescent="0.45">
      <c r="A20" s="36"/>
      <c r="B20" s="184"/>
      <c r="C20" s="448" t="s">
        <v>102</v>
      </c>
      <c r="D20" s="449"/>
      <c r="E20" s="455">
        <v>0.2</v>
      </c>
      <c r="F20" s="452">
        <f ca="1">SUM(F15:F20)</f>
        <v>0.99057142857142844</v>
      </c>
      <c r="G20" s="187"/>
      <c r="H20" s="40"/>
      <c r="I20" s="36"/>
    </row>
    <row r="21" spans="1:9" ht="28.5" customHeight="1" thickBot="1" x14ac:dyDescent="0.45">
      <c r="A21" s="36"/>
      <c r="B21" s="184"/>
      <c r="C21" s="448"/>
      <c r="D21" s="449"/>
      <c r="E21" s="456"/>
      <c r="F21" s="453"/>
      <c r="G21" s="187"/>
      <c r="H21" s="40"/>
      <c r="I21" s="36"/>
    </row>
    <row r="22" spans="1:9" ht="28.5" customHeight="1" thickBot="1" x14ac:dyDescent="0.45">
      <c r="A22" s="36"/>
      <c r="B22" s="184"/>
      <c r="C22" s="458" t="s">
        <v>103</v>
      </c>
      <c r="D22" s="459"/>
      <c r="E22" s="457"/>
      <c r="F22" s="454"/>
      <c r="G22" s="187"/>
      <c r="H22" s="40"/>
      <c r="I22" s="36"/>
    </row>
    <row r="23" spans="1:9" ht="18" customHeight="1" x14ac:dyDescent="0.4">
      <c r="A23" s="36"/>
      <c r="B23" s="184"/>
      <c r="C23" s="187"/>
      <c r="D23" s="187"/>
      <c r="E23" s="187"/>
      <c r="F23" s="187"/>
      <c r="G23" s="187"/>
      <c r="H23" s="40"/>
      <c r="I23" s="36"/>
    </row>
    <row r="24" spans="1:9" ht="18" customHeight="1" thickBot="1" x14ac:dyDescent="0.45">
      <c r="A24" s="36"/>
      <c r="B24" s="184"/>
      <c r="C24" s="187"/>
      <c r="D24" s="187"/>
      <c r="E24" s="187"/>
      <c r="F24" s="187"/>
      <c r="G24" s="188"/>
      <c r="H24" s="41"/>
      <c r="I24" s="36"/>
    </row>
    <row r="25" spans="1:9" ht="18" customHeight="1" thickBot="1" x14ac:dyDescent="0.45">
      <c r="A25" s="36"/>
      <c r="B25" s="184"/>
      <c r="C25" s="187"/>
      <c r="D25" s="189" t="s">
        <v>104</v>
      </c>
      <c r="E25" s="190">
        <f ca="1">F20</f>
        <v>0.99057142857142844</v>
      </c>
      <c r="F25" s="187"/>
      <c r="G25" s="188"/>
      <c r="H25" s="41"/>
      <c r="I25" s="36"/>
    </row>
    <row r="26" spans="1:9" ht="18" customHeight="1" x14ac:dyDescent="0.4">
      <c r="A26" s="36"/>
      <c r="B26" s="184"/>
      <c r="C26" s="187"/>
      <c r="D26" s="187"/>
      <c r="E26" s="187"/>
      <c r="F26" s="187"/>
      <c r="G26" s="187"/>
      <c r="H26" s="40"/>
      <c r="I26" s="36"/>
    </row>
    <row r="27" spans="1:9" ht="18" customHeight="1" x14ac:dyDescent="0.4">
      <c r="A27" s="36"/>
      <c r="B27" s="184"/>
      <c r="C27" s="187"/>
      <c r="D27" s="187"/>
      <c r="E27" s="187"/>
      <c r="F27" s="187"/>
      <c r="G27" s="187"/>
      <c r="H27" s="40"/>
      <c r="I27" s="36"/>
    </row>
    <row r="28" spans="1:9" ht="18" customHeight="1" x14ac:dyDescent="0.4">
      <c r="A28" s="36"/>
      <c r="B28" s="184"/>
      <c r="C28" s="187"/>
      <c r="D28" s="187"/>
      <c r="E28" s="187"/>
      <c r="F28" s="187"/>
      <c r="G28" s="187"/>
      <c r="H28" s="40"/>
      <c r="I28" s="36"/>
    </row>
    <row r="29" spans="1:9" ht="18" customHeight="1" x14ac:dyDescent="0.4">
      <c r="A29" s="36"/>
      <c r="B29" s="184"/>
      <c r="C29" s="187"/>
      <c r="D29" s="187"/>
      <c r="E29" s="187"/>
      <c r="F29" s="187"/>
      <c r="G29" s="187"/>
      <c r="H29" s="40"/>
      <c r="I29" s="36"/>
    </row>
    <row r="30" spans="1:9" ht="18" customHeight="1" x14ac:dyDescent="0.4">
      <c r="A30" s="36"/>
      <c r="B30" s="184"/>
      <c r="C30" s="191"/>
      <c r="D30" s="192"/>
      <c r="E30" s="187"/>
      <c r="F30" s="191"/>
      <c r="G30" s="192"/>
      <c r="H30" s="40"/>
      <c r="I30" s="36"/>
    </row>
    <row r="31" spans="1:9" ht="18" customHeight="1" x14ac:dyDescent="0.4">
      <c r="A31" s="36"/>
      <c r="B31" s="184"/>
      <c r="C31" s="193" t="s">
        <v>30</v>
      </c>
      <c r="D31" s="193"/>
      <c r="E31" s="187"/>
      <c r="F31" s="193" t="s">
        <v>170</v>
      </c>
      <c r="G31" s="193"/>
      <c r="H31" s="41"/>
      <c r="I31" s="36"/>
    </row>
    <row r="32" spans="1:9" ht="18" customHeight="1" x14ac:dyDescent="0.4">
      <c r="A32" s="36"/>
      <c r="B32" s="184"/>
      <c r="C32" s="187"/>
      <c r="D32" s="187"/>
      <c r="E32" s="187"/>
      <c r="F32" s="187"/>
      <c r="G32" s="187"/>
      <c r="H32" s="40"/>
      <c r="I32" s="36"/>
    </row>
    <row r="33" spans="1:9" ht="13.35" customHeight="1" x14ac:dyDescent="0.4">
      <c r="A33" s="36"/>
      <c r="B33" s="184"/>
      <c r="C33" s="187"/>
      <c r="D33" s="187"/>
      <c r="E33" s="187"/>
      <c r="F33" s="187"/>
      <c r="G33" s="187"/>
      <c r="H33" s="40"/>
      <c r="I33" s="36"/>
    </row>
    <row r="34" spans="1:9" ht="18" customHeight="1" x14ac:dyDescent="0.4">
      <c r="B34" s="184"/>
      <c r="C34" s="187"/>
      <c r="D34" s="187"/>
      <c r="E34" s="187"/>
      <c r="F34" s="187"/>
      <c r="G34" s="187"/>
      <c r="H34" s="40"/>
    </row>
    <row r="35" spans="1:9" ht="18" customHeight="1" x14ac:dyDescent="0.4">
      <c r="B35" s="184"/>
      <c r="C35" s="187"/>
      <c r="D35" s="194" t="s">
        <v>105</v>
      </c>
      <c r="E35" s="195"/>
      <c r="F35" s="187"/>
      <c r="G35" s="187"/>
      <c r="H35" s="40"/>
    </row>
    <row r="36" spans="1:9" ht="18" customHeight="1" x14ac:dyDescent="0.4">
      <c r="B36" s="184"/>
      <c r="C36" s="187"/>
      <c r="D36" s="194" t="s">
        <v>106</v>
      </c>
      <c r="E36" s="196"/>
      <c r="F36" s="187"/>
      <c r="G36" s="187"/>
      <c r="H36" s="40"/>
    </row>
    <row r="37" spans="1:9" ht="18" customHeight="1" thickBot="1" x14ac:dyDescent="0.35">
      <c r="B37" s="42"/>
      <c r="C37" s="43"/>
      <c r="D37" s="43"/>
      <c r="E37" s="43"/>
      <c r="F37" s="43"/>
      <c r="G37" s="43"/>
      <c r="H37" s="44"/>
    </row>
    <row r="38" spans="1:9" ht="18" customHeight="1" x14ac:dyDescent="0.3">
      <c r="D38" s="157"/>
      <c r="E38" s="157"/>
    </row>
  </sheetData>
  <mergeCells count="21">
    <mergeCell ref="F20:F22"/>
    <mergeCell ref="E20:E22"/>
    <mergeCell ref="C21:D21"/>
    <mergeCell ref="C22:D22"/>
    <mergeCell ref="D2:G5"/>
    <mergeCell ref="B2:C5"/>
    <mergeCell ref="B6:H8"/>
    <mergeCell ref="B11:C11"/>
    <mergeCell ref="D11:G11"/>
    <mergeCell ref="D12:G12"/>
    <mergeCell ref="D13:G13"/>
    <mergeCell ref="B9:H9"/>
    <mergeCell ref="E17:E19"/>
    <mergeCell ref="F15:F16"/>
    <mergeCell ref="F17:F19"/>
    <mergeCell ref="C16:D16"/>
    <mergeCell ref="C17:D17"/>
    <mergeCell ref="C18:D18"/>
    <mergeCell ref="C19:D19"/>
    <mergeCell ref="C20:D20"/>
    <mergeCell ref="C15:D15"/>
  </mergeCells>
  <pageMargins left="0.7" right="0.7" top="0.75" bottom="0.75" header="0.3" footer="0.3"/>
  <pageSetup paperSize="175"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Descripción1</vt:lpstr>
      <vt:lpstr>Descripción</vt:lpstr>
      <vt:lpstr>Instructivo F1</vt:lpstr>
      <vt:lpstr>F1</vt:lpstr>
      <vt:lpstr>Instructivo F2</vt:lpstr>
      <vt:lpstr>F2</vt:lpstr>
      <vt:lpstr>F3</vt:lpstr>
      <vt:lpstr>'F1'!Área_de_impresión</vt:lpstr>
      <vt:lpstr>'F3'!Área_de_impresión</vt:lpstr>
      <vt:lpstr>'Instructivo F1'!Área_de_impresión</vt:lpstr>
      <vt:lpstr>'Instructivo F2'!Área_de_impresión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2022-07-17T07:48:36Z</dcterms:created>
  <dcterms:modified xsi:type="dcterms:W3CDTF">2023-06-06T20:50:40Z</dcterms:modified>
</cp:coreProperties>
</file>