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490B6DA-6174-4F6D-80D3-9A34B0E7FCCB}" xr6:coauthVersionLast="36" xr6:coauthVersionMax="36" xr10:uidLastSave="{00000000-0000-0000-0000-000000000000}"/>
  <bookViews>
    <workbookView xWindow="-120" yWindow="-120" windowWidth="29040" windowHeight="15990" xr2:uid="{00000000-000D-0000-FFFF-FFFF00000000}"/>
  </bookViews>
  <sheets>
    <sheet name="hoja1" sheetId="1" r:id="rId1"/>
    <sheet name="GRAFICO" sheetId="2" r:id="rId2"/>
  </sheets>
  <definedNames>
    <definedName name="Print_Area" localSheetId="1">GRAFICO!$A$1:$T$75</definedName>
  </definedNames>
  <calcPr calcId="191029" calcMode="manual"/>
</workbook>
</file>

<file path=xl/calcChain.xml><?xml version="1.0" encoding="utf-8"?>
<calcChain xmlns="http://schemas.openxmlformats.org/spreadsheetml/2006/main">
  <c r="C8" i="2" l="1"/>
  <c r="A8" i="2"/>
  <c r="X8" i="2"/>
  <c r="V8" i="2"/>
  <c r="T8" i="2"/>
  <c r="S8" i="2"/>
  <c r="R8" i="2"/>
  <c r="Q8" i="2"/>
  <c r="P8" i="2"/>
  <c r="O8" i="2"/>
  <c r="N8" i="2"/>
  <c r="M8" i="2"/>
  <c r="L8" i="2"/>
  <c r="K8" i="2"/>
  <c r="J8" i="2"/>
  <c r="I8" i="2"/>
  <c r="H8" i="2"/>
  <c r="G8" i="2"/>
  <c r="F8" i="2"/>
  <c r="U8" i="2" s="1"/>
  <c r="E8" i="2"/>
  <c r="D8" i="2"/>
  <c r="B8" i="2"/>
  <c r="W8" i="2" l="1"/>
</calcChain>
</file>

<file path=xl/sharedStrings.xml><?xml version="1.0" encoding="utf-8"?>
<sst xmlns="http://schemas.openxmlformats.org/spreadsheetml/2006/main" count="865" uniqueCount="699">
  <si>
    <t xml:space="preserve">NOMBRE </t>
  </si>
  <si>
    <t>APROPIACION INICIAL</t>
  </si>
  <si>
    <t>CREDITO</t>
  </si>
  <si>
    <t>APROPIACION DEFINIFTIVA</t>
  </si>
  <si>
    <t>MES</t>
  </si>
  <si>
    <t>ACUMULADO</t>
  </si>
  <si>
    <t>%</t>
  </si>
  <si>
    <t>REGISTROS POR EJECUTAR</t>
  </si>
  <si>
    <t>ADICION Y/O DISMINUCION</t>
  </si>
  <si>
    <t>MODIFCACIONES</t>
  </si>
  <si>
    <t>CERTIFICADOS</t>
  </si>
  <si>
    <t>TRAMITE</t>
  </si>
  <si>
    <t>DE CERTIFICADOS</t>
  </si>
  <si>
    <t>SALDOS DE APROPIACION</t>
  </si>
  <si>
    <t>SALDOS DE TRAMITE</t>
  </si>
  <si>
    <t>P.A.C.</t>
  </si>
  <si>
    <t>CONTRACREDITO</t>
  </si>
  <si>
    <t>CÓDIGO</t>
  </si>
  <si>
    <t>CUENTA</t>
  </si>
  <si>
    <t>POR FAVOR REGISTRE EL CÓDIGO DE  LA CUENTA A  GRAFICAR</t>
  </si>
  <si>
    <t>5320</t>
  </si>
  <si>
    <t>TRÁMITE</t>
  </si>
  <si>
    <t>SALDOS DE APROPIACIÓN</t>
  </si>
  <si>
    <t>CERTIFICADOS ACUMULADOS</t>
  </si>
  <si>
    <t>CERTIFICADOS POR REGISTRAR</t>
  </si>
  <si>
    <t>CERTIFICADOS REGISTRADOS</t>
  </si>
  <si>
    <t>REGISTROS EJECUTADOS</t>
  </si>
  <si>
    <t>PAGOS o RECAUDOS</t>
  </si>
  <si>
    <t>SALDOS</t>
  </si>
  <si>
    <t>TRASLADOS</t>
  </si>
  <si>
    <t>REGISTROS/COMPROMISOS ACUMULADOS</t>
  </si>
  <si>
    <t>REGISTROS/ COMPROMISOS POR EJECUTAR</t>
  </si>
  <si>
    <t>DE EJECUCIONES/OBLIGACIONES</t>
  </si>
  <si>
    <t>DE REGISTROS/COMPROMISOS</t>
  </si>
  <si>
    <t>REGISTROS/COMPROMISOS</t>
  </si>
  <si>
    <t>EJECUCIONES/OBLIGACIONES</t>
  </si>
  <si>
    <t>DE EJECUCION/OBLIGACION</t>
  </si>
  <si>
    <t>APLAZAMIENTO</t>
  </si>
  <si>
    <t>PAGOS EN PAPEL</t>
  </si>
  <si>
    <t>DESAPLAZAMIENTO</t>
  </si>
  <si>
    <t xml:space="preserve">EMPRESA: </t>
  </si>
  <si>
    <t xml:space="preserve">NIT: </t>
  </si>
  <si>
    <t xml:space="preserve">GENERADO POR: </t>
  </si>
  <si>
    <t>MUNICIPIO DE ARMENIA</t>
  </si>
  <si>
    <t>WORKGROUP\DESKTOP-L051305:User:128.0.250.161</t>
  </si>
  <si>
    <t>Parámetros: Empresa:01; Periodo:2021; LapsInic:01; LapsFina:10; IdenCodi:%; CuenMovi:%; Factor:1; Jerarqui:N; SaldCero:S; NiveDeta:22; NiveImpr:22; Resumen:N; Nivel:9; IngrEgre:I</t>
  </si>
  <si>
    <t>Código</t>
  </si>
  <si>
    <t>Descripción</t>
  </si>
  <si>
    <t xml:space="preserve"> EJECUCION DE PRESUPUESTO</t>
  </si>
  <si>
    <t>ARMENIA,</t>
  </si>
  <si>
    <t>04/11/2021 08:30:15</t>
  </si>
  <si>
    <t>REPORTE [ROCLI]</t>
  </si>
  <si>
    <t/>
  </si>
  <si>
    <t>001</t>
  </si>
  <si>
    <t>ALCALDIA DE ARMENIA</t>
  </si>
  <si>
    <t>001.01</t>
  </si>
  <si>
    <t>001.01.1</t>
  </si>
  <si>
    <t>INGRESOS</t>
  </si>
  <si>
    <t>001.01.1.1</t>
  </si>
  <si>
    <t>INGRESOS CORRIENTES</t>
  </si>
  <si>
    <t>001.01.1.1.01</t>
  </si>
  <si>
    <t>INGRESOS TRIBUTARIOS</t>
  </si>
  <si>
    <t>001.01.1.1.01.01</t>
  </si>
  <si>
    <t>IMPUESTOS DIRECTOS</t>
  </si>
  <si>
    <t>001.01.1.1.01.01.014</t>
  </si>
  <si>
    <t>SOBRETASA AMBIENTAL-CORPORACIONES AUTONOMAS</t>
  </si>
  <si>
    <t>001.01.1.1.01.01.014.01</t>
  </si>
  <si>
    <t xml:space="preserve">SOBRETASA AMBIENTAL - CORPORACIONES AUTÓNOMAS REGIONALES - URBANO	</t>
  </si>
  <si>
    <t>001.01.1.1.01.01.014.01.02</t>
  </si>
  <si>
    <t>Sobretasa ambiental - Corporaciones Autónomas Regional Urbano-Vigencia Actual</t>
  </si>
  <si>
    <t>001.01.1.1.01.01.014.01.03</t>
  </si>
  <si>
    <t>Sobretasa ambiental - Corporaciones Autónomas Regionales Urbano-Vigencia Anterior</t>
  </si>
  <si>
    <t>001.01.1.1.01.01.014.02</t>
  </si>
  <si>
    <t>SOBRETASA AMBIENTAL CORPORACIONES AUTONOMAS RURAL</t>
  </si>
  <si>
    <t>001.01.1.1.01.01.014.02.02</t>
  </si>
  <si>
    <t>Sobretasa ambiental - Corporaciones Autónomas Regionales-Rural-Vigencia Actual</t>
  </si>
  <si>
    <t>001.01.1.1.01.01.014.02.03</t>
  </si>
  <si>
    <t>Sobretasa ambiental - Corporaciones Autónomas Regione-Rural-Vigencia Anterior</t>
  </si>
  <si>
    <t>001.01.1.1.01.01.200</t>
  </si>
  <si>
    <t>IMPUESTO PREDIAL UNIFICADO</t>
  </si>
  <si>
    <t>001.01.1.1.01.01.200.01</t>
  </si>
  <si>
    <t xml:space="preserve">IMPUESTO PREDIAL UNIFICADO - URBANO										</t>
  </si>
  <si>
    <t>001.01.1.1.01.01.200.01.01</t>
  </si>
  <si>
    <t>Impuesto Predial Unificado - Urbano-Vigencia actual</t>
  </si>
  <si>
    <t>001.01.1.1.01.01.200.01.02</t>
  </si>
  <si>
    <t>Impuesto Predial Unificado - Urbano	Vigencia Anterior</t>
  </si>
  <si>
    <t>001.01.1.1.01.01.200.02</t>
  </si>
  <si>
    <t>IMPUESTO PREDIAL UNIFICADO - RURAL</t>
  </si>
  <si>
    <t>001.01.1.1.01.01.200.02.01</t>
  </si>
  <si>
    <t>Impuesto Predial Unificado - Rural-Vigencia actual</t>
  </si>
  <si>
    <t>001.01.1.1.01.01.200.02.02</t>
  </si>
  <si>
    <t>Impuesto Predial Unificado - Rural-Vigencia Anterior</t>
  </si>
  <si>
    <t>001.01.1.1.01.02</t>
  </si>
  <si>
    <t xml:space="preserve">IMPUESTOS INDIRECTOS
</t>
  </si>
  <si>
    <t>001.01.1.1.01.02.109</t>
  </si>
  <si>
    <t xml:space="preserve">Sobretasa a la gasolina 										
</t>
  </si>
  <si>
    <t>001.01.1.1.01.02.200</t>
  </si>
  <si>
    <t>IMPUESTO DE INDUSTRIA Y COMERCIO</t>
  </si>
  <si>
    <t>001.01.1.1.01.02.200.01</t>
  </si>
  <si>
    <t xml:space="preserve">IMPUESTO DE INDUSTRIA Y COMERCIO - SOBRE ACTIVIDADES COMERCIALES		</t>
  </si>
  <si>
    <t>001.01.1.1.01.02.200.01.01</t>
  </si>
  <si>
    <t>Impuesto de industria y comercio - sobre actividades comerciales-Vigencia Actual</t>
  </si>
  <si>
    <t>001.01.1.1.01.02.200.01.02</t>
  </si>
  <si>
    <t>Impuesto de industria y comercio - sobre actividades comerciales-Vigencia Anterior</t>
  </si>
  <si>
    <t>001.01.1.1.01.02.200.02</t>
  </si>
  <si>
    <t xml:space="preserve">IMPUESTO DE INDUSTRIA Y COMERCIO - SOBRE ACTIVIDADES INDUSTRIALES	</t>
  </si>
  <si>
    <t>001.01.1.1.01.02.200.02.01</t>
  </si>
  <si>
    <t>Impuesto de industria y comercio - sobre actividades industriales-Vigencia Actual</t>
  </si>
  <si>
    <t>001.01.1.1.01.02.200.02.02</t>
  </si>
  <si>
    <t>Impuesto de industria y comercio - sobre actividades industriales-Vigencia Anterior</t>
  </si>
  <si>
    <t>001.01.1.1.01.02.200.03</t>
  </si>
  <si>
    <t xml:space="preserve">IMPUESTO DE INDUSTRIA Y COMERCIO - SOBRE ACTIVIDADES DE SERVICIOS		</t>
  </si>
  <si>
    <t>001.01.1.1.01.02.200.03.01</t>
  </si>
  <si>
    <t>Impuesto de industria y comercio - sobre actividades de servicios-Vigencia actual</t>
  </si>
  <si>
    <t>001.01.1.1.01.02.200.03.02</t>
  </si>
  <si>
    <t>Impuesto de industria y comercio - sobre actividades de servicios-Vigencia Anterior</t>
  </si>
  <si>
    <t>001.01.1.1.01.02.201</t>
  </si>
  <si>
    <t xml:space="preserve">IMPUESTO COMPLEMENTARIO DE AVISOS Y TABLEROS	</t>
  </si>
  <si>
    <t>001.01.1.1.01.02.201.01</t>
  </si>
  <si>
    <t>Vigencia actual</t>
  </si>
  <si>
    <t>001.01.1.1.01.02.201.02</t>
  </si>
  <si>
    <t>Impuesto complementario de avisos y tableros-Vigencia Anterior</t>
  </si>
  <si>
    <t>001.01.1.1.01.02.202</t>
  </si>
  <si>
    <t xml:space="preserve">Impuesto a la publicidad exterior visual										
</t>
  </si>
  <si>
    <t>001.01.1.1.01.02.203</t>
  </si>
  <si>
    <t xml:space="preserve">Impuesto de circulación y tránsito sobre vehículos de servicio público										
</t>
  </si>
  <si>
    <t>001.01.1.1.01.02.204</t>
  </si>
  <si>
    <t xml:space="preserve">Impuesto de delineación										
</t>
  </si>
  <si>
    <t>001.01.1.1.01.02.209</t>
  </si>
  <si>
    <t xml:space="preserve">Impuesto al degüello de ganado menor										
</t>
  </si>
  <si>
    <t>001.01.1.1.01.02.211</t>
  </si>
  <si>
    <t xml:space="preserve">Impuesto de alumbrado público										
</t>
  </si>
  <si>
    <t>001.01.1.1.01.02.214</t>
  </si>
  <si>
    <t>Impuesto de transporte por oleoductos y gasoductos</t>
  </si>
  <si>
    <t>001.01.1.1.01.02.216</t>
  </si>
  <si>
    <t xml:space="preserve">Impuesto de espectáculos públicos municipal										
</t>
  </si>
  <si>
    <t>001.01.1.1.01.02.300</t>
  </si>
  <si>
    <t>ESTAMPILLAS</t>
  </si>
  <si>
    <t>001.01.1.1.01.02.300.01</t>
  </si>
  <si>
    <t xml:space="preserve">Estampilla para el bienestar del adulto mayor									
</t>
  </si>
  <si>
    <t>001.01.1.1.01.02.300.55</t>
  </si>
  <si>
    <t xml:space="preserve">Estampilla pro cultura 										
</t>
  </si>
  <si>
    <t>001.01.1.1.02</t>
  </si>
  <si>
    <t>INGRESOS NO TRIBUTARIOS</t>
  </si>
  <si>
    <t>001.01.1.1.02.01</t>
  </si>
  <si>
    <t>CONTRIBUCIONES</t>
  </si>
  <si>
    <t>001.01.1.1.02.01.003</t>
  </si>
  <si>
    <t>CONTRIBUCIONES ESPECIALES</t>
  </si>
  <si>
    <t>001.01.1.1.02.01.003.01</t>
  </si>
  <si>
    <t xml:space="preserve">Cuota de fiscalización y auditaje										</t>
  </si>
  <si>
    <t>001.01.1.1.02.01.005</t>
  </si>
  <si>
    <t>CONTRIBUCIONES DIVERSAS</t>
  </si>
  <si>
    <t>001.01.1.1.02.01.005.65</t>
  </si>
  <si>
    <t>Concurso economico-Estratificacion</t>
  </si>
  <si>
    <t>001.01.1.1.02.02</t>
  </si>
  <si>
    <t>TASAS Y DERECHOS ADMINISTRATIVOS</t>
  </si>
  <si>
    <t>001.01.1.1.02.02.095</t>
  </si>
  <si>
    <t>Plaza de Mercado</t>
  </si>
  <si>
    <t>001.01.1.1.02.02.096</t>
  </si>
  <si>
    <t>Tasa-prodeporte</t>
  </si>
  <si>
    <t>001.01.1.1.02.02.097</t>
  </si>
  <si>
    <t>Derechos de Transito SSF</t>
  </si>
  <si>
    <t>001.01.1.1.02.02.102</t>
  </si>
  <si>
    <t>DERECHOS DE TRANSITO</t>
  </si>
  <si>
    <t>001.01.1.1.02.02.102.01</t>
  </si>
  <si>
    <t>Derechos de transito</t>
  </si>
  <si>
    <t>001.01.1.1.02.02.102.01.01</t>
  </si>
  <si>
    <t xml:space="preserve">Cambio de Color
</t>
  </si>
  <si>
    <t>001.01.1.1.02.02.102.01.02</t>
  </si>
  <si>
    <t>Cambio de Caracteristicas</t>
  </si>
  <si>
    <t>001.01.1.1.02.02.102.01.03</t>
  </si>
  <si>
    <t xml:space="preserve">Cambio de Servicios
</t>
  </si>
  <si>
    <t>001.01.1.1.02.02.102.01.04</t>
  </si>
  <si>
    <t xml:space="preserve">Registro  de Cancelacion o  limitacion y levantamiento a la  propiedad
</t>
  </si>
  <si>
    <t>001.01.1.1.02.02.102.01.05</t>
  </si>
  <si>
    <t>Certificaciones y otros</t>
  </si>
  <si>
    <t>001.01.1.1.02.02.102.01.06</t>
  </si>
  <si>
    <t xml:space="preserve">Transporte Publico
</t>
  </si>
  <si>
    <t>001.01.1.1.02.02.102.01.07</t>
  </si>
  <si>
    <t xml:space="preserve">Licencias de Conduccion
</t>
  </si>
  <si>
    <t>001.01.1.1.02.02.102.01.08</t>
  </si>
  <si>
    <t xml:space="preserve">Licencias de Transito
</t>
  </si>
  <si>
    <t>001.01.1.1.02.02.102.01.09</t>
  </si>
  <si>
    <t xml:space="preserve">Registro Inicial de Vehiculo
</t>
  </si>
  <si>
    <t>001.01.1.1.02.02.102.01.10</t>
  </si>
  <si>
    <t xml:space="preserve">Parqueaderos
</t>
  </si>
  <si>
    <t>001.01.1.1.02.02.102.01.11</t>
  </si>
  <si>
    <t>Radicacion de Cuentas</t>
  </si>
  <si>
    <t>001.01.1.1.02.02.102.01.12</t>
  </si>
  <si>
    <t>Placas</t>
  </si>
  <si>
    <t>001.01.1.1.02.02.102.01.13</t>
  </si>
  <si>
    <t>Revisiones</t>
  </si>
  <si>
    <t>001.01.1.1.02.02.102.01.14</t>
  </si>
  <si>
    <t>Servicio de Grua</t>
  </si>
  <si>
    <t>001.01.1.1.02.02.102.01.15</t>
  </si>
  <si>
    <t>Fabricacion de placas</t>
  </si>
  <si>
    <t>001.01.1.1.02.02.102.01.16</t>
  </si>
  <si>
    <t>Traspaso</t>
  </si>
  <si>
    <t>001.01.1.1.02.02.102.01.17</t>
  </si>
  <si>
    <t>Curso Nacional de Transito 25%</t>
  </si>
  <si>
    <t>001.01.1.1.02.03</t>
  </si>
  <si>
    <t>MULTAS SANCIONES E INTERESES DE MORA</t>
  </si>
  <si>
    <t>001.01.1.1.02.03.001</t>
  </si>
  <si>
    <t>MULTAS Y SANCIONES</t>
  </si>
  <si>
    <t>001.01.1.1.02.03.001.09</t>
  </si>
  <si>
    <t>Multas de transito y transporte</t>
  </si>
  <si>
    <t>001.01.1.1.02.03.001.11</t>
  </si>
  <si>
    <t>Sanciones tributarias</t>
  </si>
  <si>
    <t>001.01.1.1.02.03.001.22</t>
  </si>
  <si>
    <t>Multas ambientales</t>
  </si>
  <si>
    <t>001.01.1.1.02.03.002</t>
  </si>
  <si>
    <t>INTERESES DE MORA</t>
  </si>
  <si>
    <t>001.01.1.1.02.03.002.01</t>
  </si>
  <si>
    <t>Intereses comparendo transito</t>
  </si>
  <si>
    <t>001.01.1.1.02.03.002.02</t>
  </si>
  <si>
    <t>Intereses Multas codigo de Policia</t>
  </si>
  <si>
    <t>001.01.1.1.02.03.002.03</t>
  </si>
  <si>
    <t>Intereses por Mora</t>
  </si>
  <si>
    <t>001.01.1.1.02.03.002.04</t>
  </si>
  <si>
    <t>Intereses por Predial</t>
  </si>
  <si>
    <t>001.01.1.1.02.03.002.05</t>
  </si>
  <si>
    <t>Intereses por indistria y Comercio</t>
  </si>
  <si>
    <t>001.01.1.1.02.05</t>
  </si>
  <si>
    <t>VENTA DE BIENES Y SERVICIOS</t>
  </si>
  <si>
    <t>001.01.1.1.02.05.002</t>
  </si>
  <si>
    <t>VENTAS INCIDENTALES DE ESTABLECIMIENTOS NO DE MERCADO</t>
  </si>
  <si>
    <t>001.01.1.1.02.05.002.09</t>
  </si>
  <si>
    <t>SERVICIOS PARA LA COMUNIDAD SOCIALES Y PERSONALES</t>
  </si>
  <si>
    <t>001.01.1.1.02.05.002.09.01</t>
  </si>
  <si>
    <t xml:space="preserve">Otros Ingresos no Tributarios										</t>
  </si>
  <si>
    <t>001.01.1.1.02.05.002.09.02</t>
  </si>
  <si>
    <t>Programas Educativos para el trabajo y desarrollo Humano</t>
  </si>
  <si>
    <t>001.01.1.1.02.05.002.09.03</t>
  </si>
  <si>
    <t>Aprovechamiento urbanistico adicional RDE</t>
  </si>
  <si>
    <t>001.01.1.1.02.05.002.09.04</t>
  </si>
  <si>
    <t xml:space="preserve">Aprovechamiento Economico de Espacio Publico						</t>
  </si>
  <si>
    <t>001.01.1.1.02.06</t>
  </si>
  <si>
    <t>TRANSFERENCIAS CORRIENTES</t>
  </si>
  <si>
    <t>001.01.1.1.02.06.001</t>
  </si>
  <si>
    <t>SISTEMA GENERAL DE PARTICIPACIONES</t>
  </si>
  <si>
    <t>001.01.1.1.02.06.001.01</t>
  </si>
  <si>
    <t>PARTICIPACION PARA EDUCACION</t>
  </si>
  <si>
    <t>001.01.1.1.02.06.001.01.01</t>
  </si>
  <si>
    <t>Prestacion de servicio educativo</t>
  </si>
  <si>
    <t>001.01.1.1.02.06.001.01.02</t>
  </si>
  <si>
    <t>Prestacion de servicio educativo SSF</t>
  </si>
  <si>
    <t>001.01.1.1.02.06.001.01.03</t>
  </si>
  <si>
    <t>CALIDAD</t>
  </si>
  <si>
    <t>001.01.1.1.02.06.001.01.03.001</t>
  </si>
  <si>
    <t>Calidad por matricula oficial</t>
  </si>
  <si>
    <t>001.01.1.1.02.06.001.01.03.002</t>
  </si>
  <si>
    <t>Calidad por gratuidad</t>
  </si>
  <si>
    <t>001.01.1.1.02.06.001.03</t>
  </si>
  <si>
    <t>PARTICIPACION PARA PROPOSITO GENERAL</t>
  </si>
  <si>
    <t>001.01.1.1.02.06.001.03.01</t>
  </si>
  <si>
    <t>Deporte y recreacion</t>
  </si>
  <si>
    <t>001.01.1.1.02.06.001.03.02</t>
  </si>
  <si>
    <t>Cultura</t>
  </si>
  <si>
    <t>001.01.1.1.02.06.001.03.03</t>
  </si>
  <si>
    <t>Proposito General Libre Inversion</t>
  </si>
  <si>
    <t>001.01.1.1.02.06.001.04</t>
  </si>
  <si>
    <t>ASIGNACIONES ESPECIALES</t>
  </si>
  <si>
    <t>001.01.1.1.02.06.001.04.01</t>
  </si>
  <si>
    <t>Programa de alimentacion escolar</t>
  </si>
  <si>
    <t>001.01.1.1.02.06.001.04.02</t>
  </si>
  <si>
    <t>Alimentacion Escolar asignacion Especial</t>
  </si>
  <si>
    <t>001.01.1.1.02.06.001.05</t>
  </si>
  <si>
    <t>AGUA POTABLE Y SANEAMIENTO BASICO</t>
  </si>
  <si>
    <t>001.01.1.1.02.06.001.05.01</t>
  </si>
  <si>
    <t>Agua potable y saneamiento basico</t>
  </si>
  <si>
    <t>001.01.1.1.02.06.001.06</t>
  </si>
  <si>
    <t>ATENCION INTEGRAL DE LA PRIMERA INFANCIA</t>
  </si>
  <si>
    <t>001.01.1.1.02.06.001.06.01</t>
  </si>
  <si>
    <t>Atencion integral de la primera infancia</t>
  </si>
  <si>
    <t>001.01.1.1.02.06.003</t>
  </si>
  <si>
    <t>PARTICIPACIONES DISTINTAS DEL SGP</t>
  </si>
  <si>
    <t>001.01.1.1.02.06.003.01</t>
  </si>
  <si>
    <t>PARTICIPACION EN IMPUESTOS</t>
  </si>
  <si>
    <t>001.01.1.1.02.06.003.01.02</t>
  </si>
  <si>
    <t>Participación del impuesto sobre vehículos automot</t>
  </si>
  <si>
    <t>001.01.1.1.02.06.003.02</t>
  </si>
  <si>
    <t>PARTICIPACION EN CONTRIBUCIONES</t>
  </si>
  <si>
    <t>001.01.1.1.02.06.003.02.02</t>
  </si>
  <si>
    <t xml:space="preserve">Participación de la contribución parafiscal cultural										
</t>
  </si>
  <si>
    <t>001.01.1.1.02.06.006</t>
  </si>
  <si>
    <t>TRANSFERENCIAS DE OTRAS ENTIDADES DEL GOBIERNO GENERAL</t>
  </si>
  <si>
    <t>001.01.1.1.02.06.006.06</t>
  </si>
  <si>
    <t>OTRAS UNIDADES DE GOBIERNO</t>
  </si>
  <si>
    <t>001.01.1.1.02.06.006.06.05</t>
  </si>
  <si>
    <t>Aportes de la Nacion-Convenio 938 de MINVIVIENDA</t>
  </si>
  <si>
    <t>001.01.1.1.02.06.006.06.06</t>
  </si>
  <si>
    <t>Estampilla para el bienestar del adulto mayor nivel Departamental</t>
  </si>
  <si>
    <t>001.01.1.1.02.06.006.06.08</t>
  </si>
  <si>
    <t>Otras Transferencias Del Nivel Central Para Inversión -Covid</t>
  </si>
  <si>
    <t>001.01.1.1.02.06.009</t>
  </si>
  <si>
    <t>SISTEMA GENERAL DE PENSIONES</t>
  </si>
  <si>
    <t>001.01.1.1.02.06.009.02</t>
  </si>
  <si>
    <t>001.01.1.1.02.06.009.02.03</t>
  </si>
  <si>
    <t>Reintegros mesadas pensionales</t>
  </si>
  <si>
    <t>001.01.1.2</t>
  </si>
  <si>
    <t>RECURSOS DE CAPITAL</t>
  </si>
  <si>
    <t>001.01.1.2.02</t>
  </si>
  <si>
    <t>EXCEDENTES FINANCIEROS</t>
  </si>
  <si>
    <t>001.01.1.2.02.02</t>
  </si>
  <si>
    <t xml:space="preserve">Empresas industriales y comerciales del Estado no societarias										
</t>
  </si>
  <si>
    <t>001.01.1.2.05</t>
  </si>
  <si>
    <t>RENDIMIENTOS FINANCIEROS</t>
  </si>
  <si>
    <t>001.01.1.2.05.02</t>
  </si>
  <si>
    <t>DEPOSITOS</t>
  </si>
  <si>
    <t>001.01.1.2.05.02.001</t>
  </si>
  <si>
    <t>Rendimientos por depósito</t>
  </si>
  <si>
    <t>001.01.1.2.05.02.002</t>
  </si>
  <si>
    <t>Rendimientos operaciones financieras  SGP- Educaci</t>
  </si>
  <si>
    <t>001.01.1.2.05.02.003</t>
  </si>
  <si>
    <t>Rendimientos operaciones financieras programas edu</t>
  </si>
  <si>
    <t>001.01.1.2.05.02.004</t>
  </si>
  <si>
    <t xml:space="preserve">Rendimientos Financieros (Proposito General)
</t>
  </si>
  <si>
    <t>001.01.1.2.05.02.005</t>
  </si>
  <si>
    <t>Rendimientos Financieros Asignacion Especial para</t>
  </si>
  <si>
    <t>001.01.1.2.05.02.006</t>
  </si>
  <si>
    <t>Rendimientos Financieros PAE</t>
  </si>
  <si>
    <t>001.01.1.2.05.02.007</t>
  </si>
  <si>
    <t>Rendimientos Financieros PAIPI</t>
  </si>
  <si>
    <t>001.01.1.2.05.02.008</t>
  </si>
  <si>
    <t>Rendimientos Financieros DESAHORRO FONPET</t>
  </si>
  <si>
    <t>001.01.1.2.05.02.014</t>
  </si>
  <si>
    <t xml:space="preserve">Rendimientos Financieros impuesto de transporte por oleoductos y gasoductos
</t>
  </si>
  <si>
    <t>001.01.1.2.05.02.015</t>
  </si>
  <si>
    <t>Rendimientos Financieros FOME</t>
  </si>
  <si>
    <t>001.01.1.2.05.02.016</t>
  </si>
  <si>
    <t>Rendimientos Financieros Sobretasa ambiental</t>
  </si>
  <si>
    <t>001.01.1.2.05.02.017</t>
  </si>
  <si>
    <t>Rendimientos Financieros valorizacion</t>
  </si>
  <si>
    <t>001.01.1.2.05.02.019</t>
  </si>
  <si>
    <t>Rendimientos Financieros estampilla Adulto Mayor Departamental</t>
  </si>
  <si>
    <t>001.01.1.2.05.02.020</t>
  </si>
  <si>
    <t>Rendimientos Financieros Alumbrado Publico</t>
  </si>
  <si>
    <t>001.01.1.2.05.02.021</t>
  </si>
  <si>
    <t>Rendimientos Financieros Agua Potable</t>
  </si>
  <si>
    <t>001.01.1.2.05.02.023</t>
  </si>
  <si>
    <t>Rendimientos Financieros Codigo Nacional Policia</t>
  </si>
  <si>
    <t>001.01.1.2.05.02.024</t>
  </si>
  <si>
    <t>Rendimientos Financieros Contribucion especial FOSET</t>
  </si>
  <si>
    <t>001.01.1.2.05.02.025</t>
  </si>
  <si>
    <t>001.01.1.2.05.02.026</t>
  </si>
  <si>
    <t>Rendimientos Financieros Sobretasa a la Gasolina</t>
  </si>
  <si>
    <t>001.01.1.2.05.02.027</t>
  </si>
  <si>
    <t>Rendimientos Financieros sobretasa Bomberil</t>
  </si>
  <si>
    <t>001.01.1.2.05.02.028</t>
  </si>
  <si>
    <t>Rendimientos Financieros tasa-prodeporte</t>
  </si>
  <si>
    <t>001.01.1.2.05.02.030</t>
  </si>
  <si>
    <t>Rendimientos Financieros Programa Adultico</t>
  </si>
  <si>
    <t>001.01.1.2.10</t>
  </si>
  <si>
    <t>RECURSOS DEL BALANCE</t>
  </si>
  <si>
    <t>001.01.1.2.10.02</t>
  </si>
  <si>
    <t>SUPERAVIT</t>
  </si>
  <si>
    <t>001.01.1.2.10.02.001</t>
  </si>
  <si>
    <t>REC BCE PROPIOS</t>
  </si>
  <si>
    <t>001.01.1.2.10.02.002</t>
  </si>
  <si>
    <t>REC BCE SGP PROPOSITO GENERAL</t>
  </si>
  <si>
    <t>001.01.1.2.10.02.003</t>
  </si>
  <si>
    <t>REC BCE SOBRETASA BOMBERIL</t>
  </si>
  <si>
    <t>001.01.1.2.10.02.004</t>
  </si>
  <si>
    <t>REC BCE APORVECHAMIENTO URBANISTICO ADICIONAL</t>
  </si>
  <si>
    <t>001.01.1.2.10.02.005</t>
  </si>
  <si>
    <t>REC BCE RENDIMIENTOS FROS PROPIOS</t>
  </si>
  <si>
    <t>001.01.1.2.10.02.006</t>
  </si>
  <si>
    <t>REC BCE ULTIMA DOCEAVA SGP PG</t>
  </si>
  <si>
    <t>001.01.1.2.10.02.008</t>
  </si>
  <si>
    <t>REC BCE SGP AGUA POTABLE</t>
  </si>
  <si>
    <t>001.01.1.2.10.02.009</t>
  </si>
  <si>
    <t>REC BCE OTRAS TRANSFERENCIAS DEL NIVEL CENTRAL PARA INVERSION COVID</t>
  </si>
  <si>
    <t>001.01.1.2.10.02.010</t>
  </si>
  <si>
    <t>REC BCE RENDIMIENTOS FINANCIEROS OTRAS TRANSFERENCIAS DEL NIVEL CENTRAL INVERSION-COVID</t>
  </si>
  <si>
    <t>001.01.1.2.10.02.011</t>
  </si>
  <si>
    <t>REC BCE RENDIMIENTOS FROS PROPOSITO GENERAL</t>
  </si>
  <si>
    <t>001.01.1.2.10.02.012</t>
  </si>
  <si>
    <t>REC BCE REINTEGROS  SGP PROPOSITO GENERAL</t>
  </si>
  <si>
    <t>001.01.1.2.10.02.013</t>
  </si>
  <si>
    <t>REC BCE RENDIMIENTOS FINANCIEROS SGP PRIMERA INFANCIA</t>
  </si>
  <si>
    <t>001.01.1.2.10.02.014</t>
  </si>
  <si>
    <t>REC BCE DESAHORRO FONPET EDUCACION</t>
  </si>
  <si>
    <t>001.01.1.2.10.02.015</t>
  </si>
  <si>
    <t>REC BCE RTOS FROS DESAHORRO FONPET</t>
  </si>
  <si>
    <t>001.01.1.2.10.02.016</t>
  </si>
  <si>
    <t>REC BCE RTOS FROS PAE ALIMENTACION ESCOLAR</t>
  </si>
  <si>
    <t>001.01.1.2.10.02.017</t>
  </si>
  <si>
    <t>REC BCE PROGRAMAS EDUCATIVOS PARA EL TRABAJO Y DESARROLLO HUMANO</t>
  </si>
  <si>
    <t>001.01.1.2.10.02.018</t>
  </si>
  <si>
    <t>REC BCE RTOS FROS PROGRAMAS EDUCATIVOS PARA EL TRABAJO Y DESARROLLO HUMANO</t>
  </si>
  <si>
    <t>001.01.1.2.10.02.019</t>
  </si>
  <si>
    <t>REC BCE SGP CALIDAD MATRICULA OFICIAL</t>
  </si>
  <si>
    <t>001.01.1.2.10.02.020</t>
  </si>
  <si>
    <t>REC BCE RTOS FROS SGP CALIDAD MATRICULA OFICIAL</t>
  </si>
  <si>
    <t>001.01.1.2.10.02.021</t>
  </si>
  <si>
    <t>REC BCE SGP PRESTACION DE SERVICIOS</t>
  </si>
  <si>
    <t>001.01.1.2.10.02.022</t>
  </si>
  <si>
    <t>REC BCE REINTEGROS SGP PRESTACION DE SERVICIOS</t>
  </si>
  <si>
    <t>001.01.1.2.10.02.023</t>
  </si>
  <si>
    <t>REC BCE RENDIMIENTOS FINANCIEROS ASIGNACION ESPECIAL  ALIMENTACION ESCOLAR</t>
  </si>
  <si>
    <t>001.01.1.2.10.02.024</t>
  </si>
  <si>
    <t>REC BCE ASIGNACION ESPECIAL ALIMENTACION ESCOLAR</t>
  </si>
  <si>
    <t>001.01.1.2.10.02.025</t>
  </si>
  <si>
    <t>REC BCE PAE ALIMENTACION ESCOLAR</t>
  </si>
  <si>
    <t>001.01.1.2.10.02.026</t>
  </si>
  <si>
    <t>REC BCE REINTEGROS RENDIMIENTOS FINANCIEROS PAE ALIMENTACION ESCOLAR</t>
  </si>
  <si>
    <t>001.01.1.2.10.02.040</t>
  </si>
  <si>
    <t>REC BCE ESTAMPILLA PRO-CULTURA 20%</t>
  </si>
  <si>
    <t>001.01.1.2.10.02.043</t>
  </si>
  <si>
    <t>REC BCE LEY DE TIERRAS</t>
  </si>
  <si>
    <t>001.01.1.2.10.02.045</t>
  </si>
  <si>
    <t>REC BCE CONTRIBUCION ESPECIAL SOBRE CONTRATOS DE OBRA</t>
  </si>
  <si>
    <t>001.01.1.2.10.02.050</t>
  </si>
  <si>
    <t>REC BCE REINTEGROS SGP AGUA POTABLE</t>
  </si>
  <si>
    <t>001.01.1.2.10.02.051</t>
  </si>
  <si>
    <t>REC BCE RENDIMIENTOS  SGP AGUA POTABLE</t>
  </si>
  <si>
    <t>001.01.1.2.10.02.052</t>
  </si>
  <si>
    <t>REC BCE ALUMBRADO PUBLICO</t>
  </si>
  <si>
    <t>001.01.1.2.10.02.053</t>
  </si>
  <si>
    <t>REC BCE FONDO DE SEGURIDAD VIAL-MULTAS</t>
  </si>
  <si>
    <t>001.01.1.2.10.02.054</t>
  </si>
  <si>
    <t>REC BCE ESTAMPILLA PARA EL BIENESTAR DEL ADULTO MAYOR NIVEL DEPARTAMENTAL</t>
  </si>
  <si>
    <t>001.01.1.2.10.02.055</t>
  </si>
  <si>
    <t>REC BCE ESTAMPILLA PARA EL BIENESTAR DEL ADULTO MAYOR NIVEL MUNICIPAL</t>
  </si>
  <si>
    <t>001.01.1.2.10.02.056</t>
  </si>
  <si>
    <t>REC BCE SOBRETASA AMBIENTAL</t>
  </si>
  <si>
    <t>001.01.1.2.10.02.057</t>
  </si>
  <si>
    <t>REC BCE RECUPERACION SOBRETASA AMBIENTAL</t>
  </si>
  <si>
    <t>001.01.1.2.10.02.058</t>
  </si>
  <si>
    <t>REC BCE  PRESUPUESTO PARTICIPATIVO</t>
  </si>
  <si>
    <t>001.01.1.2.10.02.059</t>
  </si>
  <si>
    <t>REC BCE ESTAMPILLA PRO-CULTURA</t>
  </si>
  <si>
    <t>001.01.1.2.10.02.062</t>
  </si>
  <si>
    <t>REC BCE REINTEGROS PROPIOS FOMVIVIENDA</t>
  </si>
  <si>
    <t>001.01.1.2.10.02.063</t>
  </si>
  <si>
    <t>REC BCE REINTEGROS PROPIOS IMDERA</t>
  </si>
  <si>
    <t>001.01.1.2.10.02.064</t>
  </si>
  <si>
    <t>REC BCE REINTEGROS PROPIOS CORPOCULTURA</t>
  </si>
  <si>
    <t>001.01.1.2.10.02.065</t>
  </si>
  <si>
    <t>REC BCE REINTEGROS PROPIOS AMABLE EICE</t>
  </si>
  <si>
    <t>001.01.1.2.10.02.066</t>
  </si>
  <si>
    <t>REC BCE RENDIMIENTOS FINANCIEROS ESTAMPILLA ADULTO MAYOR DEPARTAMENTAL</t>
  </si>
  <si>
    <t>001.01.1.2.10.02.067</t>
  </si>
  <si>
    <t>REC BCE REINTEGROS CORPOCUTURA ESTAMPILA</t>
  </si>
  <si>
    <t>001.01.1.2.10.02.068</t>
  </si>
  <si>
    <t>REC BCE REINTEGROS CORPOCULTURA SGP PG</t>
  </si>
  <si>
    <t>001.01.1.2.10.02.069</t>
  </si>
  <si>
    <t>REC BCE REINTEGRO SGP DEPORTE</t>
  </si>
  <si>
    <t>001.01.1.2.10.02.070</t>
  </si>
  <si>
    <t>REC BCE REINTEGRO IMDERA ESPECTACULOS PUBLICOS</t>
  </si>
  <si>
    <t>001.01.1.2.10.02.071</t>
  </si>
  <si>
    <t>REC BCE REINTEGRO SGP CALIDAD MATRICULA</t>
  </si>
  <si>
    <t>001.01.1.2.10.02.072</t>
  </si>
  <si>
    <t>REC BCE REINTEGRO SGP CALIDAD MATRICULA OFICIAL</t>
  </si>
  <si>
    <t>001.01.1.2.10.02.073</t>
  </si>
  <si>
    <t>REC BCE CONTRIBUCION PARAFISCAL CULTURAL</t>
  </si>
  <si>
    <t>001.01.1.2.10.02.074</t>
  </si>
  <si>
    <t>REC BCE APROVECHAMIENTO ECONOMIVO DE ESPACIO PUBLICO</t>
  </si>
  <si>
    <t>001.01.1.2.10.02.075</t>
  </si>
  <si>
    <t>6REC BCE PLAZA DE MERCADO</t>
  </si>
  <si>
    <t>001.01.1.2.10.02.076</t>
  </si>
  <si>
    <t>REC BCE CONCURSO ECONOMICO DE ESPACIO PUBLICO</t>
  </si>
  <si>
    <t>001.01.1.2.13</t>
  </si>
  <si>
    <t>REINTEGROS Y OTROS RECURSOS NO APROPIADOS</t>
  </si>
  <si>
    <t>001.01.1.2.13.01</t>
  </si>
  <si>
    <t>REINTEGROS</t>
  </si>
  <si>
    <t>001.01.1.2.13.01.001</t>
  </si>
  <si>
    <t>Reintegros</t>
  </si>
  <si>
    <t>001.01.1.2.13.01.002</t>
  </si>
  <si>
    <t>Reintegros por sinienstros educacion</t>
  </si>
  <si>
    <t>001.01.1.2.13.01.003</t>
  </si>
  <si>
    <t>Reintegros Valorizacion</t>
  </si>
  <si>
    <t>001.01.1.2.13.01.004</t>
  </si>
  <si>
    <t>Reintegros S.G.P prestacion de servicios</t>
  </si>
  <si>
    <t>001.01.1.2.13.01.005</t>
  </si>
  <si>
    <t>Reintegros propios estapublicos</t>
  </si>
  <si>
    <t>001.01.1.2.13.01.007</t>
  </si>
  <si>
    <t>Reintegros incapacidades planta central</t>
  </si>
  <si>
    <t>001.01.1.2.13.01.008</t>
  </si>
  <si>
    <t>Reintegro liquidacion convenio interadministrativo 0037 de 2017</t>
  </si>
  <si>
    <t>001.03</t>
  </si>
  <si>
    <t>FONDO DE BOMBEROS</t>
  </si>
  <si>
    <t>001.03.1</t>
  </si>
  <si>
    <t>001.03.1.1</t>
  </si>
  <si>
    <t>001.03.1.1.01</t>
  </si>
  <si>
    <t>001.03.1.1.01.02</t>
  </si>
  <si>
    <t>001.03.1.1.01.02.212</t>
  </si>
  <si>
    <t>Sobretasa Bomberil</t>
  </si>
  <si>
    <t>001.03.1.1.02</t>
  </si>
  <si>
    <t>001.03.1.1.02.03</t>
  </si>
  <si>
    <t>001.03.1.1.02.03.002</t>
  </si>
  <si>
    <t>001.03.1.1.02.03.002.03</t>
  </si>
  <si>
    <t>001.03.1.1.02.03.002.04</t>
  </si>
  <si>
    <t>001.03.1.1.02.03.002.05</t>
  </si>
  <si>
    <t>001.03.1.2</t>
  </si>
  <si>
    <t>001.03.1.2.10</t>
  </si>
  <si>
    <t>001.03.1.2.10.02</t>
  </si>
  <si>
    <t>001.03.1.2.10.02.003</t>
  </si>
  <si>
    <t>001.03.1.2.10.02.048</t>
  </si>
  <si>
    <t>REC BCE RECUPERACION CARTERA SOBRETASA BOMBERIL E INTERESES</t>
  </si>
  <si>
    <t>001.04</t>
  </si>
  <si>
    <t>FONDO DE SEGURIDAD TERRITORIAL</t>
  </si>
  <si>
    <t>001.04.1</t>
  </si>
  <si>
    <t>001.04.1.1</t>
  </si>
  <si>
    <t>001.04.1.1.02</t>
  </si>
  <si>
    <t>001.04.1.1.02.01</t>
  </si>
  <si>
    <t>001.04.1.1.02.01.005</t>
  </si>
  <si>
    <t>001.04.1.1.02.01.005.59</t>
  </si>
  <si>
    <t>Contribucion Especial sobre contratos de obras publicas</t>
  </si>
  <si>
    <t>001.04.1.1.02.03</t>
  </si>
  <si>
    <t>001.04.1.1.02.03.001</t>
  </si>
  <si>
    <t>001.04.1.1.02.03.001.20</t>
  </si>
  <si>
    <t>MULTAS ESTABLECIDAS EN EL CODIGO NACIONAL DE POLICIA  Y CONVIVENCIA</t>
  </si>
  <si>
    <t>001.04.1.1.02.03.001.20.01</t>
  </si>
  <si>
    <t>Multas codigo nacional de policia y convivencia-multas generales</t>
  </si>
  <si>
    <t>001.04.1.1.02.03.001.20.02</t>
  </si>
  <si>
    <t>Intreses Multas codigo de policia</t>
  </si>
  <si>
    <t>001.04.1.1.02.03.002</t>
  </si>
  <si>
    <t>001.04.1.1.02.03.002.02</t>
  </si>
  <si>
    <t>001.04.1.2</t>
  </si>
  <si>
    <t>001.04.1.2.10</t>
  </si>
  <si>
    <t>001.04.1.2.10.02</t>
  </si>
  <si>
    <t>001.04.1.2.10.02.045</t>
  </si>
  <si>
    <t>001.04.1.2.10.02.046</t>
  </si>
  <si>
    <t>REC BCE MULTAS CODIGO DE POLICIA NACIONAL</t>
  </si>
  <si>
    <t>001.05</t>
  </si>
  <si>
    <t>FONDO TERRITORIAL DE PENSIONES</t>
  </si>
  <si>
    <t>001.05.1</t>
  </si>
  <si>
    <t>001.05.1.02</t>
  </si>
  <si>
    <t>PARTICIPACIONES Y TRANSFERENCIAS</t>
  </si>
  <si>
    <t>001.05.1.02.02</t>
  </si>
  <si>
    <t>TRANSFERENCIAS</t>
  </si>
  <si>
    <t>001.05.1.02.02.01</t>
  </si>
  <si>
    <t>001.05.1.02.02.01.01</t>
  </si>
  <si>
    <t>Transferencias</t>
  </si>
  <si>
    <t>001.05.1.02.02.01.01.006</t>
  </si>
  <si>
    <t>Cuotas Partes Pensionales RDE</t>
  </si>
  <si>
    <t>001.05.1.1</t>
  </si>
  <si>
    <t>001.05.1.1.01</t>
  </si>
  <si>
    <t>001.05.1.1.01.02</t>
  </si>
  <si>
    <t>001.05.1.1.01.02.300</t>
  </si>
  <si>
    <t>001.05.1.1.01.02.300.01</t>
  </si>
  <si>
    <t>001.05.1.1.01.02.300.55</t>
  </si>
  <si>
    <t>001.05.1.1.02</t>
  </si>
  <si>
    <t>001.05.1.1.02.06</t>
  </si>
  <si>
    <t>001.05.1.1.02.06.009</t>
  </si>
  <si>
    <t>001.05.1.1.02.06.009.02</t>
  </si>
  <si>
    <t>001.05.1.1.02.06.009.02.02</t>
  </si>
  <si>
    <t>Cuotas partes pensionales</t>
  </si>
  <si>
    <t>001.05.1.2</t>
  </si>
  <si>
    <t>001.05.1.2.10</t>
  </si>
  <si>
    <t>001.05.1.2.10.02</t>
  </si>
  <si>
    <t>001.05.1.2.10.02.040</t>
  </si>
  <si>
    <t>001.05.1.2.10.02.041</t>
  </si>
  <si>
    <t>REC BCE CUOTAS PARTES PENSIONALES</t>
  </si>
  <si>
    <t>001.05.1.2.10.02.042</t>
  </si>
  <si>
    <t>REC BCE DESAHORRO FONPET</t>
  </si>
  <si>
    <t>001.05.1.2.10.02.061</t>
  </si>
  <si>
    <t>REC BCE ESTAMPILLA PRO-ANCIANO 20%</t>
  </si>
  <si>
    <t>001.05.1.2.12</t>
  </si>
  <si>
    <t>RETIROS DEL FONPET</t>
  </si>
  <si>
    <t>001.05.1.2.12.07</t>
  </si>
  <si>
    <t>Por el retiro de recirsos hasta por el 30% del saldo en cuenta</t>
  </si>
  <si>
    <t>001.05.1.2.12.10</t>
  </si>
  <si>
    <t>Por devolucion de recursos SGP Proposito General</t>
  </si>
  <si>
    <t>001.06</t>
  </si>
  <si>
    <t>FONDO ESPECIAL DE VALORIZACION</t>
  </si>
  <si>
    <t>001.06.1</t>
  </si>
  <si>
    <t>001.06.1.1</t>
  </si>
  <si>
    <t>001.06.1.1.02</t>
  </si>
  <si>
    <t>001.06.1.1.02.01</t>
  </si>
  <si>
    <t>001.06.1.1.02.01.005</t>
  </si>
  <si>
    <t>001.06.1.1.02.01.005.39</t>
  </si>
  <si>
    <t>Contribucion por Valorizacion</t>
  </si>
  <si>
    <t>001.06.1.2</t>
  </si>
  <si>
    <t>001.06.1.2.10</t>
  </si>
  <si>
    <t>001.06.1.2.10.02</t>
  </si>
  <si>
    <t>001.06.1.2.10.02.039</t>
  </si>
  <si>
    <t>REC BCE REINTEGROS VALORIZACION</t>
  </si>
  <si>
    <t>001.06.1.2.13</t>
  </si>
  <si>
    <t>001.06.1.2.13.01</t>
  </si>
  <si>
    <t>001.06.1.2.13.01.003</t>
  </si>
  <si>
    <t>002</t>
  </si>
  <si>
    <t>FONDO LOCAL DE SALUD</t>
  </si>
  <si>
    <t>002.02</t>
  </si>
  <si>
    <t>002.02.1</t>
  </si>
  <si>
    <t>002.02.1.1</t>
  </si>
  <si>
    <t>002.02.1.1.02</t>
  </si>
  <si>
    <t>002.02.1.1.02.05</t>
  </si>
  <si>
    <t>002.02.1.1.02.05.002</t>
  </si>
  <si>
    <t>002.02.1.1.02.05.002.09</t>
  </si>
  <si>
    <t>002.02.1.1.02.05.002.09.05</t>
  </si>
  <si>
    <t>Salud y Ambiente</t>
  </si>
  <si>
    <t>002.02.1.1.02.06</t>
  </si>
  <si>
    <t>002.02.1.1.02.06.001</t>
  </si>
  <si>
    <t>002.02.1.1.02.06.001.02</t>
  </si>
  <si>
    <t>PARTICIPACION PARA SALUD</t>
  </si>
  <si>
    <t>002.02.1.1.02.06.001.02.02</t>
  </si>
  <si>
    <t>SALUD PUBLICA</t>
  </si>
  <si>
    <t>002.02.1.1.02.06.001.02.02.001</t>
  </si>
  <si>
    <t>SGP Salud Publica</t>
  </si>
  <si>
    <t>002.02.1.1.02.06.001.02.02.002</t>
  </si>
  <si>
    <t>Salud Publica Ultima Doceava</t>
  </si>
  <si>
    <t>002.02.1.1.02.06.006</t>
  </si>
  <si>
    <t>002.02.1.1.02.06.006.06</t>
  </si>
  <si>
    <t>002.02.1.1.02.06.006.06.07</t>
  </si>
  <si>
    <t>NACIONALES-CONVENIO UAE-FONDO NACIONAL DE ESTUPEFACIENTES</t>
  </si>
  <si>
    <t>002.02.1.2</t>
  </si>
  <si>
    <t>002.02.1.2.10</t>
  </si>
  <si>
    <t>002.02.1.2.10.02</t>
  </si>
  <si>
    <t>002.02.1.2.10.02.027</t>
  </si>
  <si>
    <t>REC BCE SGP SALUD</t>
  </si>
  <si>
    <t>002.02.1.2.10.02.028</t>
  </si>
  <si>
    <t>REC BCE ULTIMA DOCEAVA SGP SALUD</t>
  </si>
  <si>
    <t>002.02.1.2.10.02.029</t>
  </si>
  <si>
    <t>REC BCE LIBERACION RESERVAS SGP SALUD</t>
  </si>
  <si>
    <t>002.02.1.2.10.02.031</t>
  </si>
  <si>
    <t>REC BCE EXC.CUENTA MAESTRA</t>
  </si>
  <si>
    <t>002.02.1.2.10.02.033</t>
  </si>
  <si>
    <t>REC BCE RENDIMIENTOS FROS SALUD</t>
  </si>
  <si>
    <t>002.02.1.2.10.02.036</t>
  </si>
  <si>
    <t>REC BCE RENTAS CEDIDAS SSF</t>
  </si>
  <si>
    <t>002.02.1.2.10.02.038</t>
  </si>
  <si>
    <t>REC BCE SALUD Y AMBIENTE</t>
  </si>
  <si>
    <t>002.03</t>
  </si>
  <si>
    <t>SUBSIDIO A LA DEMANDA</t>
  </si>
  <si>
    <t>002.03.1</t>
  </si>
  <si>
    <t>002.03.1.1</t>
  </si>
  <si>
    <t>002.03.1.1.02</t>
  </si>
  <si>
    <t>002.03.1.1.02.06</t>
  </si>
  <si>
    <t>002.03.1.1.02.06.001</t>
  </si>
  <si>
    <t>002.03.1.1.02.06.001.02</t>
  </si>
  <si>
    <t>002.03.1.1.02.06.001.02.01</t>
  </si>
  <si>
    <t>REGIMEN SUBSIDIADO</t>
  </si>
  <si>
    <t>002.03.1.1.02.06.001.02.01.001</t>
  </si>
  <si>
    <t>SGP regimen Subsidiado SSF</t>
  </si>
  <si>
    <t>002.03.1.1.02.06.001.02.01.002</t>
  </si>
  <si>
    <t>Ultima Doceava SGP Regimen subsidiado SSF</t>
  </si>
  <si>
    <t>002.03.1.1.02.06.006</t>
  </si>
  <si>
    <t>002.03.1.1.02.06.006.06</t>
  </si>
  <si>
    <t>002.03.1.1.02.06.006.06.01</t>
  </si>
  <si>
    <t>Rentas cedidas (Coljuegos EICE) SSF</t>
  </si>
  <si>
    <t>002.03.1.1.02.06.006.06.02</t>
  </si>
  <si>
    <t>FOSYGA SSF</t>
  </si>
  <si>
    <t>002.03.1.1.02.06.006.06.03</t>
  </si>
  <si>
    <t>Cofinanciados Departamento SSF</t>
  </si>
  <si>
    <t>002.03.1.2</t>
  </si>
  <si>
    <t>002.03.1.2.05</t>
  </si>
  <si>
    <t>002.03.1.2.05.02</t>
  </si>
  <si>
    <t>002.03.1.2.05.02.009</t>
  </si>
  <si>
    <t>Rendimientos financieros demanda</t>
  </si>
  <si>
    <t>002.03.1.2.10</t>
  </si>
  <si>
    <t>002.03.1.2.10.02</t>
  </si>
  <si>
    <t>002.03.1.2.10.02.032</t>
  </si>
  <si>
    <t>REC BCE FOSYGA SSF</t>
  </si>
  <si>
    <t>002.03.1.2.10.02.034</t>
  </si>
  <si>
    <t>REC BCE COFINANCIADOS CON SF</t>
  </si>
  <si>
    <t>002.03.1.2.10.02.035</t>
  </si>
  <si>
    <t>REC BCE COFINANCIADOS SSF</t>
  </si>
  <si>
    <t>002.03.1.2.10.02.036</t>
  </si>
  <si>
    <t>002.03.1.2.10.02.037</t>
  </si>
  <si>
    <t>REC BCE ASIGNACION FONPET SSF</t>
  </si>
  <si>
    <t>002.03.1.2.10.02.060</t>
  </si>
  <si>
    <t>REC BCE SGP SALUD SSF</t>
  </si>
  <si>
    <t>002.04</t>
  </si>
  <si>
    <t>MAS PRESTACION DE SERVICIOS-OFERTA</t>
  </si>
  <si>
    <t>002.04.1</t>
  </si>
  <si>
    <t>002.04.1.2</t>
  </si>
  <si>
    <t>002.04.1.2.05</t>
  </si>
  <si>
    <t>002.04.1.2.05.02</t>
  </si>
  <si>
    <t>002.04.1.2.05.02.010</t>
  </si>
  <si>
    <t>Rendimientos financieros oferta</t>
  </si>
  <si>
    <t>002.04.1.2.10</t>
  </si>
  <si>
    <t>002.04.1.2.10.02</t>
  </si>
  <si>
    <t>002.04.1.2.10.02.027</t>
  </si>
  <si>
    <t>002.04.1.2.10.02.028</t>
  </si>
  <si>
    <t>002.04.1.2.10.02.031</t>
  </si>
  <si>
    <t>002.04.1.2.10.02.033</t>
  </si>
  <si>
    <t>002.05</t>
  </si>
  <si>
    <t>OTROS GASTOS DE SALUD</t>
  </si>
  <si>
    <t>002.05.1</t>
  </si>
  <si>
    <t>002.05.1.1</t>
  </si>
  <si>
    <t>002.05.1.1.02</t>
  </si>
  <si>
    <t>002.05.1.1.02.06</t>
  </si>
  <si>
    <t>002.05.1.1.02.06.006</t>
  </si>
  <si>
    <t>002.05.1.1.02.06.006.06</t>
  </si>
  <si>
    <t>002.05.1.1.02.06.006.06.04</t>
  </si>
  <si>
    <t>Rentas cedidas</t>
  </si>
  <si>
    <t>002.05.1.2</t>
  </si>
  <si>
    <t>002.05.1.2.05</t>
  </si>
  <si>
    <t>002.05.1.2.05.02</t>
  </si>
  <si>
    <t>002.05.1.2.05.02.011</t>
  </si>
  <si>
    <t>Rendimientos financieros otros gastos</t>
  </si>
  <si>
    <t>002.05.1.2.05.02.012</t>
  </si>
  <si>
    <t>Rendimientos financieros SGP Salud</t>
  </si>
  <si>
    <t>002.05.1.2.05.02.015</t>
  </si>
  <si>
    <t>002.05.1.2.10</t>
  </si>
  <si>
    <t>002.05.1.2.10.02</t>
  </si>
  <si>
    <t>002.05.1.2.10.02.033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</si>
</sst>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;[Red]#,##0"/>
  </numFmts>
  <fonts count="22" x14ac:knownFonts="1">
    <font>
      <sz val="10"/>
      <name val="Arial"/>
    </font>
    <font>
      <sz val="10"/>
      <name val="Arial"/>
    </font>
    <font>
      <sz val="9"/>
      <name val="Arial"/>
      <family val="2"/>
    </font>
    <font>
      <sz val="12"/>
      <name val="Arial Black"/>
      <family val="2"/>
    </font>
    <font>
      <sz val="14"/>
      <name val="Arial Black"/>
      <family val="2"/>
    </font>
    <font>
      <sz val="10"/>
      <name val="Arial Black"/>
      <family val="2"/>
    </font>
    <font>
      <sz val="11"/>
      <name val="Arial Black"/>
      <family val="2"/>
    </font>
    <font>
      <sz val="12"/>
      <color indexed="56"/>
      <name val="Arial Black"/>
      <family val="2"/>
    </font>
    <font>
      <sz val="12"/>
      <name val="Arial Black"/>
    </font>
    <font>
      <sz val="12"/>
      <color indexed="56"/>
      <name val="Arial Black"/>
    </font>
    <font>
      <sz val="14"/>
      <name val="Arial"/>
      <family val="2"/>
    </font>
    <font>
      <b/>
      <sz val="20"/>
      <name val="Arial"/>
      <family val="2"/>
    </font>
    <font>
      <b/>
      <sz val="13"/>
      <name val="Arial"/>
      <family val="2"/>
    </font>
    <font>
      <b/>
      <sz val="12"/>
      <name val="Arial"/>
      <family val="2"/>
    </font>
    <font>
      <sz val="8"/>
      <name val="Arial Black"/>
    </font>
    <font>
      <sz val="8"/>
      <color indexed="9"/>
      <name val="Arial Black"/>
    </font>
    <font>
      <sz val="12"/>
      <color indexed="9"/>
      <name val="Arial Black"/>
      <family val="2"/>
    </font>
    <font>
      <sz val="10"/>
      <name val="Arial"/>
      <family val="2"/>
    </font>
    <font>
      <b/>
      <sz val="14"/>
      <color indexed="12"/>
      <name val="Arial"/>
      <family val="2"/>
    </font>
    <font>
      <sz val="14"/>
      <color indexed="9"/>
      <name val="Arial"/>
      <family val="2"/>
    </font>
    <font>
      <b/>
      <sz val="9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8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3" fontId="2" fillId="0" borderId="0" xfId="0" applyNumberFormat="1" applyFont="1"/>
    <xf numFmtId="3" fontId="0" fillId="0" borderId="0" xfId="0" applyNumberFormat="1"/>
    <xf numFmtId="0" fontId="4" fillId="0" borderId="0" xfId="0" applyFont="1"/>
    <xf numFmtId="0" fontId="3" fillId="0" borderId="0" xfId="0" applyFont="1"/>
    <xf numFmtId="0" fontId="5" fillId="0" borderId="0" xfId="0" applyFont="1"/>
    <xf numFmtId="3" fontId="8" fillId="0" borderId="1" xfId="0" applyNumberFormat="1" applyFont="1" applyBorder="1" applyAlignment="1">
      <alignment horizontal="center" vertical="center" wrapText="1"/>
    </xf>
    <xf numFmtId="3" fontId="8" fillId="0" borderId="2" xfId="0" applyNumberFormat="1" applyFont="1" applyBorder="1" applyAlignment="1">
      <alignment horizontal="center" vertical="center" wrapText="1"/>
    </xf>
    <xf numFmtId="0" fontId="0" fillId="0" borderId="0" xfId="0" quotePrefix="1" applyAlignment="1">
      <alignment horizontal="left"/>
    </xf>
    <xf numFmtId="0" fontId="0" fillId="0" borderId="0" xfId="0" applyBorder="1"/>
    <xf numFmtId="0" fontId="0" fillId="0" borderId="0" xfId="0" applyBorder="1" applyAlignment="1">
      <alignment horizontal="center"/>
    </xf>
    <xf numFmtId="0" fontId="12" fillId="0" borderId="0" xfId="0" applyFont="1"/>
    <xf numFmtId="49" fontId="13" fillId="2" borderId="3" xfId="0" applyNumberFormat="1" applyFont="1" applyFill="1" applyBorder="1" applyAlignment="1">
      <alignment horizontal="center"/>
    </xf>
    <xf numFmtId="3" fontId="15" fillId="0" borderId="0" xfId="0" applyNumberFormat="1" applyFont="1" applyBorder="1" applyAlignment="1">
      <alignment horizontal="center" vertical="center" wrapText="1"/>
    </xf>
    <xf numFmtId="0" fontId="16" fillId="0" borderId="0" xfId="0" applyFont="1" applyBorder="1"/>
    <xf numFmtId="9" fontId="17" fillId="0" borderId="0" xfId="2" applyFont="1" applyBorder="1"/>
    <xf numFmtId="164" fontId="10" fillId="0" borderId="4" xfId="0" applyNumberFormat="1" applyFont="1" applyBorder="1"/>
    <xf numFmtId="10" fontId="10" fillId="0" borderId="4" xfId="0" applyNumberFormat="1" applyFont="1" applyBorder="1"/>
    <xf numFmtId="0" fontId="18" fillId="0" borderId="4" xfId="0" applyFont="1" applyBorder="1"/>
    <xf numFmtId="164" fontId="19" fillId="0" borderId="0" xfId="0" applyNumberFormat="1" applyFont="1" applyBorder="1"/>
    <xf numFmtId="0" fontId="10" fillId="0" borderId="0" xfId="0" applyFont="1"/>
    <xf numFmtId="0" fontId="11" fillId="3" borderId="5" xfId="0" applyFont="1" applyFill="1" applyBorder="1" applyAlignment="1">
      <alignment horizontal="center"/>
    </xf>
    <xf numFmtId="0" fontId="2" fillId="0" borderId="0" xfId="0" applyFont="1" applyAlignment="1">
      <alignment horizontal="left"/>
    </xf>
    <xf numFmtId="43" fontId="2" fillId="0" borderId="0" xfId="1" applyFont="1"/>
    <xf numFmtId="43" fontId="0" fillId="0" borderId="0" xfId="1" applyFont="1"/>
    <xf numFmtId="43" fontId="7" fillId="0" borderId="6" xfId="1" applyFont="1" applyBorder="1" applyAlignment="1">
      <alignment vertical="center"/>
    </xf>
    <xf numFmtId="43" fontId="7" fillId="0" borderId="7" xfId="1" applyFont="1" applyBorder="1" applyAlignment="1">
      <alignment vertical="center"/>
    </xf>
    <xf numFmtId="43" fontId="6" fillId="0" borderId="8" xfId="1" applyFont="1" applyBorder="1" applyAlignment="1">
      <alignment horizontal="center" vertical="center" wrapText="1"/>
    </xf>
    <xf numFmtId="43" fontId="6" fillId="0" borderId="9" xfId="1" applyFont="1" applyBorder="1" applyAlignment="1">
      <alignment horizontal="center" vertical="center" wrapText="1"/>
    </xf>
    <xf numFmtId="43" fontId="3" fillId="0" borderId="10" xfId="1" applyFont="1" applyBorder="1" applyAlignment="1">
      <alignment horizontal="center" vertical="center" wrapText="1"/>
    </xf>
    <xf numFmtId="43" fontId="3" fillId="0" borderId="11" xfId="1" applyFont="1" applyBorder="1" applyAlignment="1">
      <alignment horizontal="center" vertical="center" wrapText="1"/>
    </xf>
    <xf numFmtId="43" fontId="3" fillId="0" borderId="9" xfId="1" applyFont="1" applyBorder="1" applyAlignment="1">
      <alignment horizontal="center" vertical="center" wrapText="1"/>
    </xf>
    <xf numFmtId="43" fontId="3" fillId="3" borderId="12" xfId="1" applyFont="1" applyFill="1" applyBorder="1" applyAlignment="1">
      <alignment horizontal="center" vertical="center"/>
    </xf>
    <xf numFmtId="43" fontId="3" fillId="3" borderId="5" xfId="1" applyFont="1" applyFill="1" applyBorder="1" applyAlignment="1">
      <alignment horizontal="center" vertical="center"/>
    </xf>
    <xf numFmtId="43" fontId="7" fillId="0" borderId="13" xfId="1" applyFont="1" applyBorder="1" applyAlignment="1">
      <alignment horizontal="center" vertical="center"/>
    </xf>
    <xf numFmtId="43" fontId="7" fillId="0" borderId="7" xfId="1" applyFont="1" applyBorder="1" applyAlignment="1">
      <alignment horizontal="center" vertical="center"/>
    </xf>
    <xf numFmtId="43" fontId="3" fillId="3" borderId="14" xfId="1" applyFont="1" applyFill="1" applyBorder="1" applyAlignment="1">
      <alignment horizontal="center" vertical="center" wrapText="1"/>
    </xf>
    <xf numFmtId="43" fontId="0" fillId="0" borderId="15" xfId="1" applyFont="1" applyBorder="1"/>
    <xf numFmtId="43" fontId="0" fillId="0" borderId="16" xfId="1" applyFont="1" applyBorder="1"/>
    <xf numFmtId="43" fontId="3" fillId="3" borderId="17" xfId="1" applyFont="1" applyFill="1" applyBorder="1" applyAlignment="1">
      <alignment horizontal="center" vertical="center"/>
    </xf>
    <xf numFmtId="43" fontId="3" fillId="3" borderId="18" xfId="1" applyFont="1" applyFill="1" applyBorder="1" applyAlignment="1">
      <alignment horizontal="center" vertical="center"/>
    </xf>
    <xf numFmtId="43" fontId="3" fillId="3" borderId="19" xfId="1" applyFont="1" applyFill="1" applyBorder="1" applyAlignment="1">
      <alignment horizontal="center" vertical="center"/>
    </xf>
    <xf numFmtId="43" fontId="3" fillId="3" borderId="20" xfId="1" applyFont="1" applyFill="1" applyBorder="1" applyAlignment="1">
      <alignment horizontal="center" vertical="center"/>
    </xf>
    <xf numFmtId="43" fontId="3" fillId="3" borderId="27" xfId="1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vertical="center" wrapText="1"/>
    </xf>
    <xf numFmtId="0" fontId="3" fillId="0" borderId="22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43" fontId="3" fillId="3" borderId="24" xfId="1" applyFont="1" applyFill="1" applyBorder="1" applyAlignment="1">
      <alignment horizontal="center" vertical="center" wrapText="1"/>
    </xf>
    <xf numFmtId="43" fontId="3" fillId="3" borderId="25" xfId="1" applyFont="1" applyFill="1" applyBorder="1" applyAlignment="1">
      <alignment horizontal="center" vertical="center" wrapText="1"/>
    </xf>
    <xf numFmtId="43" fontId="3" fillId="3" borderId="26" xfId="1" applyFont="1" applyFill="1" applyBorder="1" applyAlignment="1">
      <alignment horizontal="center" vertical="center" wrapText="1"/>
    </xf>
    <xf numFmtId="43" fontId="3" fillId="0" borderId="28" xfId="1" applyFont="1" applyBorder="1" applyAlignment="1">
      <alignment horizontal="center" vertical="center"/>
    </xf>
    <xf numFmtId="43" fontId="3" fillId="0" borderId="29" xfId="1" applyFont="1" applyBorder="1" applyAlignment="1">
      <alignment horizontal="center" vertical="center"/>
    </xf>
    <xf numFmtId="3" fontId="14" fillId="0" borderId="4" xfId="0" applyNumberFormat="1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 wrapText="1"/>
    </xf>
    <xf numFmtId="0" fontId="8" fillId="3" borderId="31" xfId="0" applyFont="1" applyFill="1" applyBorder="1" applyAlignment="1">
      <alignment horizontal="center" vertical="center"/>
    </xf>
    <xf numFmtId="0" fontId="8" fillId="3" borderId="32" xfId="0" applyFont="1" applyFill="1" applyBorder="1" applyAlignment="1">
      <alignment horizontal="center" vertical="center"/>
    </xf>
    <xf numFmtId="3" fontId="9" fillId="0" borderId="28" xfId="0" applyNumberFormat="1" applyFont="1" applyBorder="1" applyAlignment="1">
      <alignment horizontal="center" vertical="center"/>
    </xf>
    <xf numFmtId="3" fontId="9" fillId="0" borderId="29" xfId="0" applyNumberFormat="1" applyFont="1" applyBorder="1" applyAlignment="1">
      <alignment horizontal="center" vertical="center"/>
    </xf>
    <xf numFmtId="3" fontId="8" fillId="3" borderId="12" xfId="0" applyNumberFormat="1" applyFont="1" applyFill="1" applyBorder="1" applyAlignment="1">
      <alignment horizontal="center" vertical="center"/>
    </xf>
    <xf numFmtId="3" fontId="8" fillId="3" borderId="27" xfId="0" applyNumberFormat="1" applyFont="1" applyFill="1" applyBorder="1" applyAlignment="1">
      <alignment horizontal="center" vertical="center"/>
    </xf>
    <xf numFmtId="3" fontId="8" fillId="3" borderId="5" xfId="0" applyNumberFormat="1" applyFont="1" applyFill="1" applyBorder="1" applyAlignment="1">
      <alignment horizontal="center" vertical="center"/>
    </xf>
    <xf numFmtId="3" fontId="9" fillId="0" borderId="13" xfId="0" applyNumberFormat="1" applyFont="1" applyBorder="1" applyAlignment="1">
      <alignment horizontal="center" vertical="center"/>
    </xf>
    <xf numFmtId="3" fontId="9" fillId="0" borderId="7" xfId="0" applyNumberFormat="1" applyFont="1" applyBorder="1" applyAlignment="1">
      <alignment horizontal="center" vertical="center"/>
    </xf>
    <xf numFmtId="0" fontId="11" fillId="3" borderId="12" xfId="0" applyFont="1" applyFill="1" applyBorder="1" applyAlignment="1">
      <alignment horizontal="center"/>
    </xf>
    <xf numFmtId="0" fontId="11" fillId="3" borderId="27" xfId="0" applyFont="1" applyFill="1" applyBorder="1" applyAlignment="1">
      <alignment horizontal="center"/>
    </xf>
    <xf numFmtId="0" fontId="11" fillId="3" borderId="5" xfId="0" applyFont="1" applyFill="1" applyBorder="1" applyAlignment="1">
      <alignment horizontal="center"/>
    </xf>
    <xf numFmtId="3" fontId="14" fillId="0" borderId="29" xfId="0" applyNumberFormat="1" applyFont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24" xfId="0" applyFont="1" applyFill="1" applyBorder="1" applyAlignment="1">
      <alignment horizontal="center" vertical="center" wrapText="1"/>
    </xf>
    <xf numFmtId="0" fontId="8" fillId="3" borderId="25" xfId="0" applyFont="1" applyFill="1" applyBorder="1" applyAlignment="1">
      <alignment horizontal="center" vertical="center" wrapText="1"/>
    </xf>
    <xf numFmtId="0" fontId="8" fillId="3" borderId="30" xfId="0" applyFont="1" applyFill="1" applyBorder="1" applyAlignment="1">
      <alignment horizontal="center" vertical="center" wrapText="1"/>
    </xf>
    <xf numFmtId="3" fontId="8" fillId="3" borderId="24" xfId="0" applyNumberFormat="1" applyFont="1" applyFill="1" applyBorder="1" applyAlignment="1">
      <alignment horizontal="center" vertical="center" wrapText="1"/>
    </xf>
    <xf numFmtId="3" fontId="8" fillId="3" borderId="25" xfId="0" applyNumberFormat="1" applyFont="1" applyFill="1" applyBorder="1" applyAlignment="1">
      <alignment horizontal="center" vertical="center" wrapText="1"/>
    </xf>
    <xf numFmtId="3" fontId="8" fillId="3" borderId="30" xfId="0" applyNumberFormat="1" applyFont="1" applyFill="1" applyBorder="1" applyAlignment="1">
      <alignment horizontal="center" vertical="center" wrapText="1"/>
    </xf>
    <xf numFmtId="0" fontId="8" fillId="0" borderId="21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 wrapText="1"/>
    </xf>
    <xf numFmtId="0" fontId="20" fillId="0" borderId="0" xfId="0" quotePrefix="1" applyFont="1" applyAlignment="1">
      <alignment horizontal="left"/>
    </xf>
    <xf numFmtId="0" fontId="21" fillId="0" borderId="0" xfId="0" quotePrefix="1" applyFont="1" applyAlignment="1">
      <alignment horizontal="left"/>
    </xf>
    <xf numFmtId="43" fontId="20" fillId="0" borderId="0" xfId="1" quotePrefix="1" applyFont="1"/>
    <xf numFmtId="43" fontId="21" fillId="0" borderId="0" xfId="1" quotePrefix="1" applyFont="1"/>
    <xf numFmtId="0" fontId="0" fillId="0" borderId="0" xfId="0" quotePrefix="1"/>
    <xf numFmtId="0" fontId="0" fillId="0" borderId="0" xfId="0" quotePrefix="1" applyAlignment="1">
      <alignment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1"/>
      <c:hPercent val="55"/>
      <c:rotY val="9"/>
      <c:depthPercent val="7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2.7071380819071095E-2"/>
          <c:y val="2.1032524416419337E-2"/>
          <c:w val="0.73420866160814036"/>
          <c:h val="0.8948383115349317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GRAFICO!$C$5:$C$7</c:f>
              <c:strCache>
                <c:ptCount val="3"/>
                <c:pt idx="0">
                  <c:v>APROPIACION INICIAL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GRAFICO!$C$8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951-4BAF-8F38-543F2962E6B7}"/>
            </c:ext>
          </c:extLst>
        </c:ser>
        <c:ser>
          <c:idx val="1"/>
          <c:order val="1"/>
          <c:tx>
            <c:strRef>
              <c:f>GRAFICO!$D$5:$D$7</c:f>
              <c:strCache>
                <c:ptCount val="3"/>
                <c:pt idx="0">
                  <c:v>APROPIACION DEFINIFTIVA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GRAFICO!$D$8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1-F951-4BAF-8F38-543F2962E6B7}"/>
            </c:ext>
          </c:extLst>
        </c:ser>
        <c:ser>
          <c:idx val="2"/>
          <c:order val="2"/>
          <c:tx>
            <c:strRef>
              <c:f>GRAFICO!$E$5:$E$7</c:f>
              <c:strCache>
                <c:ptCount val="3"/>
                <c:pt idx="0">
                  <c:v>TRAMITE</c:v>
                </c:pt>
                <c:pt idx="1">
                  <c:v>CERTIFICADOS</c:v>
                </c:pt>
                <c:pt idx="2">
                  <c:v>MES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GRAFICO!$E$8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951-4BAF-8F38-543F2962E6B7}"/>
            </c:ext>
          </c:extLst>
        </c:ser>
        <c:ser>
          <c:idx val="3"/>
          <c:order val="3"/>
          <c:tx>
            <c:strRef>
              <c:f>GRAFICO!$F$5:$F$7</c:f>
              <c:strCache>
                <c:ptCount val="3"/>
                <c:pt idx="0">
                  <c:v>TRAMITE</c:v>
                </c:pt>
                <c:pt idx="1">
                  <c:v>CERTIFICADOS</c:v>
                </c:pt>
                <c:pt idx="2">
                  <c:v>ACUMULADO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GRAFICO!$F$8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3-F951-4BAF-8F38-543F2962E6B7}"/>
            </c:ext>
          </c:extLst>
        </c:ser>
        <c:ser>
          <c:idx val="4"/>
          <c:order val="4"/>
          <c:tx>
            <c:strRef>
              <c:f>GRAFICO!$G$5:$G$7</c:f>
              <c:strCache>
                <c:ptCount val="3"/>
                <c:pt idx="0">
                  <c:v>TRAMITE</c:v>
                </c:pt>
                <c:pt idx="1">
                  <c:v>REGISTROS/COMPROMISOS</c:v>
                </c:pt>
                <c:pt idx="2">
                  <c:v>MES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GRAFICO!$G$8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951-4BAF-8F38-543F2962E6B7}"/>
            </c:ext>
          </c:extLst>
        </c:ser>
        <c:ser>
          <c:idx val="5"/>
          <c:order val="5"/>
          <c:tx>
            <c:strRef>
              <c:f>GRAFICO!$H$5:$H$7</c:f>
              <c:strCache>
                <c:ptCount val="3"/>
                <c:pt idx="0">
                  <c:v>TRAMITE</c:v>
                </c:pt>
                <c:pt idx="1">
                  <c:v>REGISTROS/COMPROMISOS</c:v>
                </c:pt>
                <c:pt idx="2">
                  <c:v>ACUMULADO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GRAFICO!$H$8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5-F951-4BAF-8F38-543F2962E6B7}"/>
            </c:ext>
          </c:extLst>
        </c:ser>
        <c:ser>
          <c:idx val="6"/>
          <c:order val="6"/>
          <c:tx>
            <c:strRef>
              <c:f>GRAFICO!$I$5:$I$7</c:f>
              <c:strCache>
                <c:ptCount val="3"/>
                <c:pt idx="0">
                  <c:v>TRAMITE</c:v>
                </c:pt>
                <c:pt idx="1">
                  <c:v>EJECUCIONES/OBLIGACIONES</c:v>
                </c:pt>
                <c:pt idx="2">
                  <c:v>MES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GRAFICO!$I$8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951-4BAF-8F38-543F2962E6B7}"/>
            </c:ext>
          </c:extLst>
        </c:ser>
        <c:ser>
          <c:idx val="7"/>
          <c:order val="7"/>
          <c:tx>
            <c:strRef>
              <c:f>GRAFICO!$J$5:$J$7</c:f>
              <c:strCache>
                <c:ptCount val="3"/>
                <c:pt idx="0">
                  <c:v>TRAMITE</c:v>
                </c:pt>
                <c:pt idx="1">
                  <c:v>EJECUCIONES/OBLIGACIONES</c:v>
                </c:pt>
                <c:pt idx="2">
                  <c:v>ACUMULADO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GRAFICO!$J$8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shape val="cylinder"/>
          <c:extLst>
            <c:ext xmlns:c16="http://schemas.microsoft.com/office/drawing/2014/chart" uri="{C3380CC4-5D6E-409C-BE32-E72D297353CC}">
              <c16:uniqueId val="{00000007-F951-4BAF-8F38-543F2962E6B7}"/>
            </c:ext>
          </c:extLst>
        </c:ser>
        <c:ser>
          <c:idx val="8"/>
          <c:order val="8"/>
          <c:tx>
            <c:strRef>
              <c:f>GRAFICO!$K$5:$K$7</c:f>
              <c:strCache>
                <c:ptCount val="3"/>
                <c:pt idx="0">
                  <c:v>TRAMITE</c:v>
                </c:pt>
                <c:pt idx="1">
                  <c:v>PAGOS o RECAUDOS</c:v>
                </c:pt>
                <c:pt idx="2">
                  <c:v>MES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GRAFICO!$K$8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951-4BAF-8F38-543F2962E6B7}"/>
            </c:ext>
          </c:extLst>
        </c:ser>
        <c:ser>
          <c:idx val="9"/>
          <c:order val="9"/>
          <c:tx>
            <c:strRef>
              <c:f>GRAFICO!$L$5:$L$7</c:f>
              <c:strCache>
                <c:ptCount val="3"/>
                <c:pt idx="0">
                  <c:v>TRAMITE</c:v>
                </c:pt>
                <c:pt idx="1">
                  <c:v>PAGOS o RECAUDOS</c:v>
                </c:pt>
                <c:pt idx="2">
                  <c:v>ACUMULADO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GRAFICO!$L$8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951-4BAF-8F38-543F2962E6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gapDepth val="240"/>
        <c:shape val="box"/>
        <c:axId val="582080824"/>
        <c:axId val="1"/>
        <c:axId val="0"/>
      </c:bar3DChart>
      <c:catAx>
        <c:axId val="5820808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[Red]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8208082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465137940612222"/>
          <c:y val="9.5602294455066923E-3"/>
          <c:w val="0.98195276451805291"/>
          <c:h val="0.9043985085038366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7"/>
      <c:hPercent val="41"/>
      <c:rotY val="19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1.8718515680201921E-2"/>
          <c:y val="4.4061385112445207E-2"/>
          <c:w val="0.85961183546773434"/>
          <c:h val="0.8850591270412907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GRAFICO!$M$5:$M$7</c:f>
              <c:strCache>
                <c:ptCount val="3"/>
                <c:pt idx="0">
                  <c:v>SALDOS DE APROPIACION</c:v>
                </c:pt>
                <c:pt idx="1">
                  <c:v>DE CERTIFICADOS</c:v>
                </c:pt>
                <c:pt idx="2">
                  <c:v>ACUMULADO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26804003458114484"/>
                  <c:y val="0.44514235434407295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1F-4479-88D0-09930949E3DD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GRAFICO!$M$8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41F-4479-88D0-09930949E3DD}"/>
            </c:ext>
          </c:extLst>
        </c:ser>
        <c:ser>
          <c:idx val="2"/>
          <c:order val="1"/>
          <c:tx>
            <c:strRef>
              <c:f>GRAFICO!$O$5:$O$7</c:f>
              <c:strCache>
                <c:ptCount val="3"/>
                <c:pt idx="0">
                  <c:v>SALDOS DE APROPIACION</c:v>
                </c:pt>
                <c:pt idx="1">
                  <c:v>DE REGISTROS/COMPROMISOS</c:v>
                </c:pt>
                <c:pt idx="2">
                  <c:v>ACUMULADO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41998257524088417"/>
                  <c:y val="0.72675207658448349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1F-4479-88D0-09930949E3DD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GRAFICO!$O$8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41F-4479-88D0-09930949E3DD}"/>
            </c:ext>
          </c:extLst>
        </c:ser>
        <c:ser>
          <c:idx val="4"/>
          <c:order val="2"/>
          <c:tx>
            <c:strRef>
              <c:f>GRAFICO!$Q$5:$Q$7</c:f>
              <c:strCache>
                <c:ptCount val="3"/>
                <c:pt idx="0">
                  <c:v>SALDOS DE APROPIACION</c:v>
                </c:pt>
                <c:pt idx="1">
                  <c:v>DE EJECUCIONES/OBLIGACIONES</c:v>
                </c:pt>
                <c:pt idx="2">
                  <c:v>ACUMULADO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0.57192504031611913"/>
                  <c:y val="0.85127338233704608"/>
                </c:manualLayout>
              </c:layout>
              <c:spPr>
                <a:solidFill>
                  <a:srgbClr val="FFFFFF"/>
                </a:solidFill>
                <a:ln w="3175">
                  <a:solidFill>
                    <a:srgbClr val="000000"/>
                  </a:solidFill>
                  <a:prstDash val="solid"/>
                </a:ln>
                <a:effectLst>
                  <a:outerShdw dist="35921" dir="2700000" algn="br">
                    <a:srgbClr val="000000"/>
                  </a:outerShdw>
                </a:effectLst>
              </c:spPr>
              <c:txPr>
                <a:bodyPr/>
                <a:lstStyle/>
                <a:p>
                  <a:pPr>
                    <a:defRPr sz="800" b="1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1F-4479-88D0-09930949E3DD}"/>
                </c:ext>
              </c:extLst>
            </c:dLbl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  <a:effectLst>
                <a:outerShdw dist="35921" dir="2700000" algn="br">
                  <a:srgbClr val="000000"/>
                </a:outerShdw>
              </a:effectLst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GRAFICO!$Q$8</c:f>
              <c:numCache>
                <c:formatCode>#,##0;[Red]#,##0</c:formatCode>
                <c:ptCount val="1"/>
                <c:pt idx="0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41F-4479-88D0-09930949E3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582070984"/>
        <c:axId val="1"/>
        <c:axId val="0"/>
      </c:bar3DChart>
      <c:catAx>
        <c:axId val="5820709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;[Red]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CO"/>
          </a:p>
        </c:txPr>
        <c:crossAx val="58207098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79481694377835599"/>
          <c:y val="0.27203125471385042"/>
          <c:w val="0.99712091064210928"/>
          <c:h val="0.87739644613388845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1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2093023255813954"/>
          <c:y val="0.25707576774829533"/>
          <c:w val="0.58372093023255811"/>
          <c:h val="0.47169865641889053"/>
        </c:manualLayout>
      </c:layout>
      <c:pie3DChart>
        <c:varyColors val="1"/>
        <c:ser>
          <c:idx val="0"/>
          <c:order val="0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618-4B3D-BA20-D3F5A0C48034}"/>
              </c:ext>
            </c:extLst>
          </c:dPt>
          <c:dPt>
            <c:idx val="1"/>
            <c:bubble3D val="0"/>
            <c:spPr>
              <a:solidFill>
                <a:srgbClr val="3366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618-4B3D-BA20-D3F5A0C4803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5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GRAFICO!$U$7:$V$7</c:f>
              <c:strCache>
                <c:ptCount val="2"/>
                <c:pt idx="0">
                  <c:v>CERTIFICADOS REGISTRADOS</c:v>
                </c:pt>
                <c:pt idx="1">
                  <c:v>CERTIFICADOS POR REGISTRAR</c:v>
                </c:pt>
              </c:strCache>
            </c:strRef>
          </c:cat>
          <c:val>
            <c:numRef>
              <c:f>GRAFICO!$U$8:$V$8</c:f>
              <c:numCache>
                <c:formatCode>#,##0;[Red]#,##0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618-4B3D-BA20-D3F5A0C480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0"/>
      <c:rAngAx val="0"/>
      <c:perspective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782847955120874"/>
          <c:y val="0.28571461243346158"/>
          <c:w val="0.44343085448811309"/>
          <c:h val="0.45199114917752531"/>
        </c:manualLayout>
      </c:layout>
      <c:pie3D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25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4B00-4762-872D-4B91CA8B5B73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4B00-4762-872D-4B91CA8B5B7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GRAFICO!$W$7:$X$7</c:f>
              <c:strCache>
                <c:ptCount val="2"/>
                <c:pt idx="0">
                  <c:v>REGISTROS EJECUTADOS</c:v>
                </c:pt>
                <c:pt idx="1">
                  <c:v>REGISTROS POR EJECUTAR</c:v>
                </c:pt>
              </c:strCache>
            </c:strRef>
          </c:cat>
          <c:val>
            <c:numRef>
              <c:f>GRAFICO!$W$8:$X$8</c:f>
              <c:numCache>
                <c:formatCode>#,##0;[Red]#,##0</c:formatCode>
                <c:ptCount val="2"/>
                <c:pt idx="0">
                  <c:v>#N/A</c:v>
                </c:pt>
                <c:pt idx="1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00-4762-872D-4B91CA8B5B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8100">
      <a:solidFill>
        <a:srgbClr val="0000FF"/>
      </a:solidFill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CO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12</xdr:row>
      <xdr:rowOff>38100</xdr:rowOff>
    </xdr:from>
    <xdr:to>
      <xdr:col>7</xdr:col>
      <xdr:colOff>1171575</xdr:colOff>
      <xdr:row>43</xdr:row>
      <xdr:rowOff>0</xdr:rowOff>
    </xdr:to>
    <xdr:graphicFrame macro="">
      <xdr:nvGraphicFramePr>
        <xdr:cNvPr id="3108" name="Chart 7">
          <a:extLst>
            <a:ext uri="{FF2B5EF4-FFF2-40B4-BE49-F238E27FC236}">
              <a16:creationId xmlns:a16="http://schemas.microsoft.com/office/drawing/2014/main" id="{D6097795-57A6-471A-9856-A935078A80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12</xdr:row>
      <xdr:rowOff>28575</xdr:rowOff>
    </xdr:from>
    <xdr:to>
      <xdr:col>19</xdr:col>
      <xdr:colOff>1095375</xdr:colOff>
      <xdr:row>42</xdr:row>
      <xdr:rowOff>142875</xdr:rowOff>
    </xdr:to>
    <xdr:graphicFrame macro="">
      <xdr:nvGraphicFramePr>
        <xdr:cNvPr id="3109" name="Chart 8">
          <a:extLst>
            <a:ext uri="{FF2B5EF4-FFF2-40B4-BE49-F238E27FC236}">
              <a16:creationId xmlns:a16="http://schemas.microsoft.com/office/drawing/2014/main" id="{F3171A3C-9046-4811-8BC4-2773794411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49</xdr:row>
      <xdr:rowOff>9525</xdr:rowOff>
    </xdr:from>
    <xdr:to>
      <xdr:col>5</xdr:col>
      <xdr:colOff>1323975</xdr:colOff>
      <xdr:row>74</xdr:row>
      <xdr:rowOff>0</xdr:rowOff>
    </xdr:to>
    <xdr:graphicFrame macro="">
      <xdr:nvGraphicFramePr>
        <xdr:cNvPr id="3110" name="Chart 14">
          <a:extLst>
            <a:ext uri="{FF2B5EF4-FFF2-40B4-BE49-F238E27FC236}">
              <a16:creationId xmlns:a16="http://schemas.microsoft.com/office/drawing/2014/main" id="{26C96659-E008-41BC-ADCE-A641DD7708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28575</xdr:colOff>
      <xdr:row>49</xdr:row>
      <xdr:rowOff>28575</xdr:rowOff>
    </xdr:from>
    <xdr:to>
      <xdr:col>16</xdr:col>
      <xdr:colOff>19050</xdr:colOff>
      <xdr:row>74</xdr:row>
      <xdr:rowOff>47625</xdr:rowOff>
    </xdr:to>
    <xdr:graphicFrame macro="">
      <xdr:nvGraphicFramePr>
        <xdr:cNvPr id="3111" name="Chart 15">
          <a:extLst>
            <a:ext uri="{FF2B5EF4-FFF2-40B4-BE49-F238E27FC236}">
              <a16:creationId xmlns:a16="http://schemas.microsoft.com/office/drawing/2014/main" id="{19E05539-29CA-4AE8-8D64-C627455DD7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3646"/>
  <sheetViews>
    <sheetView tabSelected="1" zoomScale="75" workbookViewId="0">
      <selection activeCell="A6" sqref="A6:A7"/>
    </sheetView>
  </sheetViews>
  <sheetFormatPr baseColWidth="10" defaultRowHeight="12.75" x14ac:dyDescent="0.2"/>
  <cols>
    <col min="1" max="1" width="24.28515625" customWidth="1"/>
    <col min="2" max="2" width="41.140625" customWidth="1"/>
    <col min="3" max="4" width="20.28515625" style="26" customWidth="1"/>
    <col min="5" max="5" width="22.7109375" style="26" bestFit="1" customWidth="1"/>
    <col min="6" max="6" width="20.28515625" style="26" customWidth="1"/>
    <col min="7" max="7" width="22.7109375" style="26" bestFit="1" customWidth="1"/>
    <col min="8" max="18" width="20.28515625" style="26" customWidth="1"/>
    <col min="19" max="19" width="23.28515625" customWidth="1"/>
  </cols>
  <sheetData>
    <row r="1" spans="1:19" x14ac:dyDescent="0.2">
      <c r="A1" s="82" t="s">
        <v>40</v>
      </c>
      <c r="B1" s="24" t="s">
        <v>43</v>
      </c>
      <c r="C1" s="25"/>
      <c r="D1" s="25"/>
      <c r="E1" s="25"/>
      <c r="F1" s="25"/>
      <c r="G1" s="84" t="s">
        <v>48</v>
      </c>
      <c r="P1" s="85" t="s">
        <v>49</v>
      </c>
      <c r="Q1" s="85" t="s">
        <v>50</v>
      </c>
    </row>
    <row r="2" spans="1:19" x14ac:dyDescent="0.2">
      <c r="A2" s="83" t="s">
        <v>41</v>
      </c>
      <c r="B2" s="1">
        <v>890000464</v>
      </c>
      <c r="Q2" s="85" t="s">
        <v>51</v>
      </c>
    </row>
    <row r="3" spans="1:19" x14ac:dyDescent="0.2">
      <c r="A3" s="83" t="s">
        <v>42</v>
      </c>
      <c r="B3" s="1" t="s">
        <v>44</v>
      </c>
    </row>
    <row r="4" spans="1:19" ht="13.5" thickBot="1" x14ac:dyDescent="0.25">
      <c r="A4" s="1" t="s">
        <v>45</v>
      </c>
      <c r="B4" s="1"/>
    </row>
    <row r="5" spans="1:19" s="5" customFormat="1" ht="23.25" customHeight="1" thickBot="1" x14ac:dyDescent="0.5">
      <c r="A5" s="46" t="s">
        <v>18</v>
      </c>
      <c r="B5" s="47"/>
      <c r="C5" s="52" t="s">
        <v>1</v>
      </c>
      <c r="D5" s="34" t="s">
        <v>9</v>
      </c>
      <c r="E5" s="45"/>
      <c r="F5" s="45"/>
      <c r="G5" s="35"/>
      <c r="H5" s="38" t="s">
        <v>3</v>
      </c>
      <c r="I5" s="41" t="s">
        <v>15</v>
      </c>
      <c r="J5" s="42"/>
      <c r="K5" s="34" t="s">
        <v>11</v>
      </c>
      <c r="L5" s="45"/>
      <c r="M5" s="45"/>
      <c r="N5" s="45"/>
      <c r="O5" s="45"/>
      <c r="P5" s="35"/>
      <c r="Q5" s="34" t="s">
        <v>28</v>
      </c>
      <c r="R5" s="35"/>
    </row>
    <row r="6" spans="1:19" s="6" customFormat="1" ht="15.75" customHeight="1" thickBot="1" x14ac:dyDescent="0.45">
      <c r="A6" s="48" t="s">
        <v>17</v>
      </c>
      <c r="B6" s="50" t="s">
        <v>0</v>
      </c>
      <c r="C6" s="53"/>
      <c r="D6" s="55" t="s">
        <v>8</v>
      </c>
      <c r="E6" s="56"/>
      <c r="F6" s="55" t="s">
        <v>29</v>
      </c>
      <c r="G6" s="56"/>
      <c r="H6" s="39"/>
      <c r="I6" s="43"/>
      <c r="J6" s="44"/>
      <c r="K6" s="27" t="s">
        <v>35</v>
      </c>
      <c r="L6" s="28"/>
      <c r="M6" s="36" t="s">
        <v>37</v>
      </c>
      <c r="N6" s="37"/>
      <c r="O6" s="36" t="s">
        <v>39</v>
      </c>
      <c r="P6" s="37"/>
      <c r="Q6" s="36" t="s">
        <v>36</v>
      </c>
      <c r="R6" s="37"/>
    </row>
    <row r="7" spans="1:19" s="7" customFormat="1" ht="57" thickBot="1" x14ac:dyDescent="0.35">
      <c r="A7" s="49"/>
      <c r="B7" s="51"/>
      <c r="C7" s="54"/>
      <c r="D7" s="29" t="s">
        <v>2</v>
      </c>
      <c r="E7" s="30" t="s">
        <v>16</v>
      </c>
      <c r="F7" s="29" t="s">
        <v>2</v>
      </c>
      <c r="G7" s="30" t="s">
        <v>16</v>
      </c>
      <c r="H7" s="40"/>
      <c r="I7" s="31" t="s">
        <v>4</v>
      </c>
      <c r="J7" s="32" t="s">
        <v>5</v>
      </c>
      <c r="K7" s="33" t="s">
        <v>4</v>
      </c>
      <c r="L7" s="33" t="s">
        <v>5</v>
      </c>
      <c r="M7" s="33" t="s">
        <v>4</v>
      </c>
      <c r="N7" s="33" t="s">
        <v>5</v>
      </c>
      <c r="O7" s="33" t="s">
        <v>4</v>
      </c>
      <c r="P7" s="33" t="s">
        <v>5</v>
      </c>
      <c r="Q7" s="33" t="s">
        <v>5</v>
      </c>
      <c r="R7" s="33" t="s">
        <v>6</v>
      </c>
      <c r="S7" s="33" t="s">
        <v>38</v>
      </c>
    </row>
    <row r="8" spans="1:19" x14ac:dyDescent="0.2">
      <c r="A8" s="1" t="s">
        <v>46</v>
      </c>
      <c r="B8" t="s">
        <v>47</v>
      </c>
      <c r="S8" s="26"/>
    </row>
    <row r="9" spans="1:19" x14ac:dyDescent="0.2">
      <c r="A9" s="10" t="s">
        <v>52</v>
      </c>
      <c r="B9" s="86" t="s">
        <v>52</v>
      </c>
      <c r="C9" s="26">
        <v>438275545000</v>
      </c>
      <c r="D9" s="26">
        <v>162695270792.57999</v>
      </c>
      <c r="E9" s="26">
        <v>50819642720.720001</v>
      </c>
      <c r="F9" s="26">
        <v>20983136862</v>
      </c>
      <c r="G9" s="26">
        <v>20983136862</v>
      </c>
      <c r="H9" s="26">
        <v>550151173071.85999</v>
      </c>
      <c r="I9" s="26">
        <v>489470057097.85999</v>
      </c>
      <c r="J9" s="26">
        <v>489470057097.85999</v>
      </c>
      <c r="K9" s="26">
        <v>465565325366.59003</v>
      </c>
      <c r="L9" s="26">
        <v>465565325366.59003</v>
      </c>
      <c r="M9" s="26">
        <v>0</v>
      </c>
      <c r="N9" s="26">
        <v>0</v>
      </c>
      <c r="O9" s="26">
        <v>0</v>
      </c>
      <c r="P9" s="26">
        <v>0</v>
      </c>
      <c r="Q9" s="26">
        <v>84585847705.270004</v>
      </c>
      <c r="R9" s="26">
        <v>6170.8785487242803</v>
      </c>
      <c r="S9" s="26"/>
    </row>
    <row r="10" spans="1:19" x14ac:dyDescent="0.2">
      <c r="A10" s="10" t="s">
        <v>53</v>
      </c>
      <c r="B10" s="86" t="s">
        <v>54</v>
      </c>
      <c r="C10" s="26">
        <v>314072675000</v>
      </c>
      <c r="D10" s="26">
        <v>135539525452.58</v>
      </c>
      <c r="E10" s="26">
        <v>50616330313.720001</v>
      </c>
      <c r="F10" s="26">
        <v>20983136862</v>
      </c>
      <c r="G10" s="26">
        <v>20983136862</v>
      </c>
      <c r="H10" s="26">
        <v>398995870138.85999</v>
      </c>
      <c r="I10" s="26">
        <v>359015232486.85999</v>
      </c>
      <c r="J10" s="26">
        <v>359015232486.85999</v>
      </c>
      <c r="K10" s="26">
        <v>342192283984.12</v>
      </c>
      <c r="L10" s="26">
        <v>342192283984.12</v>
      </c>
      <c r="M10" s="26">
        <v>0</v>
      </c>
      <c r="N10" s="26">
        <v>0</v>
      </c>
      <c r="O10" s="26">
        <v>0</v>
      </c>
      <c r="P10" s="26">
        <v>0</v>
      </c>
      <c r="Q10" s="26">
        <v>56803586154.739998</v>
      </c>
      <c r="R10" s="26">
        <v>5096.1548221506901</v>
      </c>
      <c r="S10" s="26"/>
    </row>
    <row r="11" spans="1:19" x14ac:dyDescent="0.2">
      <c r="A11" s="10" t="s">
        <v>55</v>
      </c>
      <c r="B11" s="86" t="s">
        <v>43</v>
      </c>
      <c r="C11" s="26">
        <v>292061923400</v>
      </c>
      <c r="D11" s="26">
        <v>101378699683.58</v>
      </c>
      <c r="E11" s="26">
        <v>50616330313.720001</v>
      </c>
      <c r="F11" s="26">
        <v>20983136862</v>
      </c>
      <c r="G11" s="26">
        <v>20983136862</v>
      </c>
      <c r="H11" s="26">
        <v>342824292769.85999</v>
      </c>
      <c r="I11" s="26">
        <v>302843655117.85999</v>
      </c>
      <c r="J11" s="26">
        <v>302843655117.85999</v>
      </c>
      <c r="K11" s="26">
        <v>295530210638.15997</v>
      </c>
      <c r="L11" s="26">
        <v>295530210638.15997</v>
      </c>
      <c r="M11" s="26">
        <v>0</v>
      </c>
      <c r="N11" s="26">
        <v>0</v>
      </c>
      <c r="O11" s="26">
        <v>0</v>
      </c>
      <c r="P11" s="26">
        <v>0</v>
      </c>
      <c r="Q11" s="26">
        <v>47294082131.699997</v>
      </c>
      <c r="R11" s="26">
        <v>3771.2779686475001</v>
      </c>
      <c r="S11" s="26"/>
    </row>
    <row r="12" spans="1:19" x14ac:dyDescent="0.2">
      <c r="A12" s="10" t="s">
        <v>56</v>
      </c>
      <c r="B12" s="86" t="s">
        <v>57</v>
      </c>
      <c r="C12" s="26">
        <v>292061923400</v>
      </c>
      <c r="D12" s="26">
        <v>101378699683.58</v>
      </c>
      <c r="E12" s="26">
        <v>50616330313.720001</v>
      </c>
      <c r="F12" s="26">
        <v>20983136862</v>
      </c>
      <c r="G12" s="26">
        <v>20983136862</v>
      </c>
      <c r="H12" s="26">
        <v>342824292769.85999</v>
      </c>
      <c r="I12" s="26">
        <v>302843655117.85999</v>
      </c>
      <c r="J12" s="26">
        <v>302843655117.85999</v>
      </c>
      <c r="K12" s="26">
        <v>295530210638.15997</v>
      </c>
      <c r="L12" s="26">
        <v>295530210638.15997</v>
      </c>
      <c r="M12" s="26">
        <v>0</v>
      </c>
      <c r="N12" s="26">
        <v>0</v>
      </c>
      <c r="O12" s="26">
        <v>0</v>
      </c>
      <c r="P12" s="26">
        <v>0</v>
      </c>
      <c r="Q12" s="26">
        <v>47294082131.699997</v>
      </c>
      <c r="R12" s="26">
        <v>3771.2779686475001</v>
      </c>
      <c r="S12" s="26"/>
    </row>
    <row r="13" spans="1:19" x14ac:dyDescent="0.2">
      <c r="A13" s="10" t="s">
        <v>58</v>
      </c>
      <c r="B13" s="86" t="s">
        <v>59</v>
      </c>
      <c r="C13" s="26">
        <v>290857979400</v>
      </c>
      <c r="D13" s="26">
        <v>44132852783</v>
      </c>
      <c r="E13" s="26">
        <v>50579871867</v>
      </c>
      <c r="F13" s="26">
        <v>20983136862</v>
      </c>
      <c r="G13" s="26">
        <v>20983136862</v>
      </c>
      <c r="H13" s="26">
        <v>284410960316</v>
      </c>
      <c r="I13" s="26">
        <v>244430322664</v>
      </c>
      <c r="J13" s="26">
        <v>244430322664</v>
      </c>
      <c r="K13" s="26">
        <v>237238740684.69</v>
      </c>
      <c r="L13" s="26">
        <v>237238740684.69</v>
      </c>
      <c r="M13" s="26">
        <v>0</v>
      </c>
      <c r="N13" s="26">
        <v>0</v>
      </c>
      <c r="O13" s="26">
        <v>0</v>
      </c>
      <c r="P13" s="26">
        <v>0</v>
      </c>
      <c r="Q13" s="26">
        <v>47172219631.309998</v>
      </c>
      <c r="R13" s="26">
        <v>1345.4272002153</v>
      </c>
      <c r="S13" s="26"/>
    </row>
    <row r="14" spans="1:19" x14ac:dyDescent="0.2">
      <c r="A14" s="10" t="s">
        <v>60</v>
      </c>
      <c r="B14" s="86" t="s">
        <v>61</v>
      </c>
      <c r="C14" s="26">
        <v>109497456400</v>
      </c>
      <c r="D14" s="26">
        <v>1157481579</v>
      </c>
      <c r="E14" s="26">
        <v>0</v>
      </c>
      <c r="F14" s="26">
        <v>0</v>
      </c>
      <c r="G14" s="26">
        <v>0</v>
      </c>
      <c r="H14" s="26">
        <v>110654937979</v>
      </c>
      <c r="I14" s="26">
        <v>95569196323</v>
      </c>
      <c r="J14" s="26">
        <v>95569196323</v>
      </c>
      <c r="K14" s="26">
        <v>104631616103.99001</v>
      </c>
      <c r="L14" s="26">
        <v>104631616103.99001</v>
      </c>
      <c r="M14" s="26">
        <v>0</v>
      </c>
      <c r="N14" s="26">
        <v>0</v>
      </c>
      <c r="O14" s="26">
        <v>0</v>
      </c>
      <c r="P14" s="26">
        <v>0</v>
      </c>
      <c r="Q14" s="26">
        <v>6023321875.0100002</v>
      </c>
      <c r="R14" s="26">
        <v>374.34019266945603</v>
      </c>
      <c r="S14" s="26"/>
    </row>
    <row r="15" spans="1:19" x14ac:dyDescent="0.2">
      <c r="A15" s="10" t="s">
        <v>62</v>
      </c>
      <c r="B15" s="86" t="s">
        <v>63</v>
      </c>
      <c r="C15" s="26">
        <v>51191450000</v>
      </c>
      <c r="D15" s="26">
        <v>1157481579</v>
      </c>
      <c r="E15" s="26">
        <v>0</v>
      </c>
      <c r="F15" s="26">
        <v>0</v>
      </c>
      <c r="G15" s="26">
        <v>0</v>
      </c>
      <c r="H15" s="26">
        <v>52348931579</v>
      </c>
      <c r="I15" s="26">
        <v>43817023253</v>
      </c>
      <c r="J15" s="26">
        <v>43817023253</v>
      </c>
      <c r="K15" s="26">
        <v>48958067531.599998</v>
      </c>
      <c r="L15" s="26">
        <v>48958067531.599998</v>
      </c>
      <c r="M15" s="26">
        <v>0</v>
      </c>
      <c r="N15" s="26">
        <v>0</v>
      </c>
      <c r="O15" s="26">
        <v>0</v>
      </c>
      <c r="P15" s="26">
        <v>0</v>
      </c>
      <c r="Q15" s="26">
        <v>3390864047.4000001</v>
      </c>
      <c r="R15" s="26">
        <v>413.55259918408001</v>
      </c>
      <c r="S15" s="26"/>
    </row>
    <row r="16" spans="1:19" x14ac:dyDescent="0.2">
      <c r="A16" s="10" t="s">
        <v>64</v>
      </c>
      <c r="B16" s="86" t="s">
        <v>65</v>
      </c>
      <c r="C16" s="26">
        <v>7068450000</v>
      </c>
      <c r="D16" s="26">
        <v>1157481579</v>
      </c>
      <c r="E16" s="26">
        <v>0</v>
      </c>
      <c r="F16" s="26">
        <v>0</v>
      </c>
      <c r="G16" s="26">
        <v>0</v>
      </c>
      <c r="H16" s="26">
        <v>8225931579</v>
      </c>
      <c r="I16" s="26">
        <v>7047856583</v>
      </c>
      <c r="J16" s="26">
        <v>7047856583</v>
      </c>
      <c r="K16" s="26">
        <v>8196111207</v>
      </c>
      <c r="L16" s="26">
        <v>8196111207</v>
      </c>
      <c r="M16" s="26">
        <v>0</v>
      </c>
      <c r="N16" s="26">
        <v>0</v>
      </c>
      <c r="O16" s="26">
        <v>0</v>
      </c>
      <c r="P16" s="26">
        <v>0</v>
      </c>
      <c r="Q16" s="26">
        <v>29820372</v>
      </c>
      <c r="R16" s="26">
        <v>217.32718181175801</v>
      </c>
      <c r="S16" s="26"/>
    </row>
    <row r="17" spans="1:19" x14ac:dyDescent="0.2">
      <c r="A17" s="10" t="s">
        <v>66</v>
      </c>
      <c r="B17" s="86" t="s">
        <v>67</v>
      </c>
      <c r="C17" s="26">
        <v>0</v>
      </c>
      <c r="D17" s="26">
        <v>0</v>
      </c>
      <c r="E17" s="26">
        <v>0</v>
      </c>
      <c r="F17" s="26">
        <v>0</v>
      </c>
      <c r="G17" s="26">
        <v>0</v>
      </c>
      <c r="H17" s="26">
        <v>0</v>
      </c>
      <c r="I17" s="26">
        <v>0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100</v>
      </c>
      <c r="S17" s="26"/>
    </row>
    <row r="18" spans="1:19" x14ac:dyDescent="0.2">
      <c r="A18" s="10" t="s">
        <v>66</v>
      </c>
      <c r="B18" s="86" t="s">
        <v>67</v>
      </c>
      <c r="C18" s="26">
        <v>6442532114</v>
      </c>
      <c r="D18" s="26">
        <v>1157481579</v>
      </c>
      <c r="E18" s="26">
        <v>0</v>
      </c>
      <c r="F18" s="26">
        <v>0</v>
      </c>
      <c r="G18" s="26">
        <v>0</v>
      </c>
      <c r="H18" s="26">
        <v>7600013693</v>
      </c>
      <c r="I18" s="26">
        <v>6526258343</v>
      </c>
      <c r="J18" s="26">
        <v>6526258343</v>
      </c>
      <c r="K18" s="26">
        <v>7669858555</v>
      </c>
      <c r="L18" s="26">
        <v>7669858555</v>
      </c>
      <c r="M18" s="26">
        <v>0</v>
      </c>
      <c r="N18" s="26">
        <v>0</v>
      </c>
      <c r="O18" s="26">
        <v>0</v>
      </c>
      <c r="P18" s="26">
        <v>0</v>
      </c>
      <c r="Q18" s="26">
        <v>-69844862</v>
      </c>
      <c r="R18" s="26">
        <v>-22.945662834025295</v>
      </c>
      <c r="S18" s="26"/>
    </row>
    <row r="19" spans="1:19" x14ac:dyDescent="0.2">
      <c r="A19" s="10" t="s">
        <v>68</v>
      </c>
      <c r="B19" s="86" t="s">
        <v>69</v>
      </c>
      <c r="C19" s="26">
        <v>5195259647</v>
      </c>
      <c r="D19" s="26">
        <v>1157481579</v>
      </c>
      <c r="E19" s="26">
        <v>0</v>
      </c>
      <c r="F19" s="26">
        <v>0</v>
      </c>
      <c r="G19" s="26">
        <v>0</v>
      </c>
      <c r="H19" s="26">
        <v>6352741226</v>
      </c>
      <c r="I19" s="26">
        <v>5486864620</v>
      </c>
      <c r="J19" s="26">
        <v>5486864620</v>
      </c>
      <c r="K19" s="26">
        <v>6083536557</v>
      </c>
      <c r="L19" s="26">
        <v>6083536557</v>
      </c>
      <c r="M19" s="26">
        <v>0</v>
      </c>
      <c r="N19" s="26">
        <v>0</v>
      </c>
      <c r="O19" s="26">
        <v>0</v>
      </c>
      <c r="P19" s="26">
        <v>0</v>
      </c>
      <c r="Q19" s="26">
        <v>269204669</v>
      </c>
      <c r="R19" s="26">
        <v>4.2376142742635299</v>
      </c>
      <c r="S19" s="26"/>
    </row>
    <row r="20" spans="1:19" x14ac:dyDescent="0.2">
      <c r="A20" s="10" t="s">
        <v>70</v>
      </c>
      <c r="B20" s="86" t="s">
        <v>71</v>
      </c>
      <c r="C20" s="26">
        <v>1247272467</v>
      </c>
      <c r="D20" s="26">
        <v>0</v>
      </c>
      <c r="E20" s="26">
        <v>0</v>
      </c>
      <c r="F20" s="26">
        <v>0</v>
      </c>
      <c r="G20" s="26">
        <v>0</v>
      </c>
      <c r="H20" s="26">
        <v>1247272467</v>
      </c>
      <c r="I20" s="26">
        <v>1039393723</v>
      </c>
      <c r="J20" s="26">
        <v>1039393723</v>
      </c>
      <c r="K20" s="26">
        <v>1586321998</v>
      </c>
      <c r="L20" s="26">
        <v>1586321998</v>
      </c>
      <c r="M20" s="26">
        <v>0</v>
      </c>
      <c r="N20" s="26">
        <v>0</v>
      </c>
      <c r="O20" s="26">
        <v>0</v>
      </c>
      <c r="P20" s="26">
        <v>0</v>
      </c>
      <c r="Q20" s="26">
        <v>-339049531</v>
      </c>
      <c r="R20" s="26">
        <v>-27.183277108288799</v>
      </c>
      <c r="S20" s="26"/>
    </row>
    <row r="21" spans="1:19" x14ac:dyDescent="0.2">
      <c r="A21" s="10" t="s">
        <v>72</v>
      </c>
      <c r="B21" s="86" t="s">
        <v>73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v>100</v>
      </c>
      <c r="S21" s="26"/>
    </row>
    <row r="22" spans="1:19" x14ac:dyDescent="0.2">
      <c r="A22" s="10" t="s">
        <v>72</v>
      </c>
      <c r="B22" s="86" t="s">
        <v>73</v>
      </c>
      <c r="C22" s="26">
        <v>625917886</v>
      </c>
      <c r="D22" s="26">
        <v>0</v>
      </c>
      <c r="E22" s="26">
        <v>0</v>
      </c>
      <c r="F22" s="26">
        <v>0</v>
      </c>
      <c r="G22" s="26">
        <v>0</v>
      </c>
      <c r="H22" s="26">
        <v>625917886</v>
      </c>
      <c r="I22" s="26">
        <v>521598240</v>
      </c>
      <c r="J22" s="26">
        <v>521598240</v>
      </c>
      <c r="K22" s="26">
        <v>526252652</v>
      </c>
      <c r="L22" s="26">
        <v>526252652</v>
      </c>
      <c r="M22" s="26">
        <v>0</v>
      </c>
      <c r="N22" s="26">
        <v>0</v>
      </c>
      <c r="O22" s="26">
        <v>0</v>
      </c>
      <c r="P22" s="26">
        <v>0</v>
      </c>
      <c r="Q22" s="26">
        <v>99665234</v>
      </c>
      <c r="R22" s="26">
        <v>40.272844645783394</v>
      </c>
      <c r="S22" s="26"/>
    </row>
    <row r="23" spans="1:19" x14ac:dyDescent="0.2">
      <c r="A23" s="10" t="s">
        <v>74</v>
      </c>
      <c r="B23" s="86" t="s">
        <v>75</v>
      </c>
      <c r="C23" s="26">
        <v>504740353</v>
      </c>
      <c r="D23" s="26">
        <v>0</v>
      </c>
      <c r="E23" s="26">
        <v>0</v>
      </c>
      <c r="F23" s="26">
        <v>0</v>
      </c>
      <c r="G23" s="26">
        <v>0</v>
      </c>
      <c r="H23" s="26">
        <v>504740353</v>
      </c>
      <c r="I23" s="26">
        <v>420616961</v>
      </c>
      <c r="J23" s="26">
        <v>420616961</v>
      </c>
      <c r="K23" s="26">
        <v>437807618</v>
      </c>
      <c r="L23" s="26">
        <v>437807618</v>
      </c>
      <c r="M23" s="26">
        <v>0</v>
      </c>
      <c r="N23" s="26">
        <v>0</v>
      </c>
      <c r="O23" s="26">
        <v>0</v>
      </c>
      <c r="P23" s="26">
        <v>0</v>
      </c>
      <c r="Q23" s="26">
        <v>66932735</v>
      </c>
      <c r="R23" s="26">
        <v>13.260825016699199</v>
      </c>
      <c r="S23" s="26"/>
    </row>
    <row r="24" spans="1:19" x14ac:dyDescent="0.2">
      <c r="A24" s="10" t="s">
        <v>76</v>
      </c>
      <c r="B24" s="86" t="s">
        <v>77</v>
      </c>
      <c r="C24" s="26">
        <v>121177533</v>
      </c>
      <c r="D24" s="26">
        <v>0</v>
      </c>
      <c r="E24" s="26">
        <v>0</v>
      </c>
      <c r="F24" s="26">
        <v>0</v>
      </c>
      <c r="G24" s="26">
        <v>0</v>
      </c>
      <c r="H24" s="26">
        <v>121177533</v>
      </c>
      <c r="I24" s="26">
        <v>100981279</v>
      </c>
      <c r="J24" s="26">
        <v>100981279</v>
      </c>
      <c r="K24" s="26">
        <v>88445034</v>
      </c>
      <c r="L24" s="26">
        <v>88445034</v>
      </c>
      <c r="M24" s="26">
        <v>0</v>
      </c>
      <c r="N24" s="26">
        <v>0</v>
      </c>
      <c r="O24" s="26">
        <v>0</v>
      </c>
      <c r="P24" s="26">
        <v>0</v>
      </c>
      <c r="Q24" s="26">
        <v>32732499</v>
      </c>
      <c r="R24" s="26">
        <v>27.012019629084197</v>
      </c>
      <c r="S24" s="26"/>
    </row>
    <row r="25" spans="1:19" x14ac:dyDescent="0.2">
      <c r="A25" s="10" t="s">
        <v>78</v>
      </c>
      <c r="B25" s="86" t="s">
        <v>79</v>
      </c>
      <c r="C25" s="26">
        <v>44123000000</v>
      </c>
      <c r="D25" s="26">
        <v>0</v>
      </c>
      <c r="E25" s="26">
        <v>0</v>
      </c>
      <c r="F25" s="26">
        <v>0</v>
      </c>
      <c r="G25" s="26">
        <v>0</v>
      </c>
      <c r="H25" s="26">
        <v>44123000000</v>
      </c>
      <c r="I25" s="26">
        <v>36769166670</v>
      </c>
      <c r="J25" s="26">
        <v>36769166670</v>
      </c>
      <c r="K25" s="26">
        <v>40761956324.599998</v>
      </c>
      <c r="L25" s="26">
        <v>40761956324.599998</v>
      </c>
      <c r="M25" s="26">
        <v>0</v>
      </c>
      <c r="N25" s="26">
        <v>0</v>
      </c>
      <c r="O25" s="26">
        <v>0</v>
      </c>
      <c r="P25" s="26">
        <v>0</v>
      </c>
      <c r="Q25" s="26">
        <v>3361043675.4000001</v>
      </c>
      <c r="R25" s="26">
        <v>196.225417372321</v>
      </c>
      <c r="S25" s="26"/>
    </row>
    <row r="26" spans="1:19" x14ac:dyDescent="0.2">
      <c r="A26" s="10" t="s">
        <v>80</v>
      </c>
      <c r="B26" s="86" t="s">
        <v>81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26">
        <v>0</v>
      </c>
      <c r="J26" s="26">
        <v>0</v>
      </c>
      <c r="K26" s="26">
        <v>0</v>
      </c>
      <c r="L26" s="26">
        <v>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100</v>
      </c>
      <c r="S26" s="26"/>
    </row>
    <row r="27" spans="1:19" x14ac:dyDescent="0.2">
      <c r="A27" s="10" t="s">
        <v>80</v>
      </c>
      <c r="B27" s="86" t="s">
        <v>81</v>
      </c>
      <c r="C27" s="26">
        <v>40215866916</v>
      </c>
      <c r="D27" s="26">
        <v>0</v>
      </c>
      <c r="E27" s="26">
        <v>0</v>
      </c>
      <c r="F27" s="26">
        <v>0</v>
      </c>
      <c r="G27" s="26">
        <v>0</v>
      </c>
      <c r="H27" s="26">
        <v>40215866916</v>
      </c>
      <c r="I27" s="26">
        <v>33513222432</v>
      </c>
      <c r="J27" s="26">
        <v>33513222432</v>
      </c>
      <c r="K27" s="26">
        <v>37296850040.599998</v>
      </c>
      <c r="L27" s="26">
        <v>37296850040.599998</v>
      </c>
      <c r="M27" s="26">
        <v>0</v>
      </c>
      <c r="N27" s="26">
        <v>0</v>
      </c>
      <c r="O27" s="26">
        <v>0</v>
      </c>
      <c r="P27" s="26">
        <v>0</v>
      </c>
      <c r="Q27" s="26">
        <v>2919016875.4000001</v>
      </c>
      <c r="R27" s="26">
        <v>-1.00525346577875</v>
      </c>
      <c r="S27" s="26"/>
    </row>
    <row r="28" spans="1:19" x14ac:dyDescent="0.2">
      <c r="A28" s="10" t="s">
        <v>82</v>
      </c>
      <c r="B28" s="86" t="s">
        <v>83</v>
      </c>
      <c r="C28" s="26">
        <v>34635064316</v>
      </c>
      <c r="D28" s="26">
        <v>0</v>
      </c>
      <c r="E28" s="26">
        <v>0</v>
      </c>
      <c r="F28" s="26">
        <v>0</v>
      </c>
      <c r="G28" s="26">
        <v>0</v>
      </c>
      <c r="H28" s="26">
        <v>34635064316</v>
      </c>
      <c r="I28" s="26">
        <v>28862553598</v>
      </c>
      <c r="J28" s="26">
        <v>28862553598</v>
      </c>
      <c r="K28" s="26">
        <v>31088479402</v>
      </c>
      <c r="L28" s="26">
        <v>31088479402</v>
      </c>
      <c r="M28" s="26">
        <v>0</v>
      </c>
      <c r="N28" s="26">
        <v>0</v>
      </c>
      <c r="O28" s="26">
        <v>0</v>
      </c>
      <c r="P28" s="26">
        <v>0</v>
      </c>
      <c r="Q28" s="26">
        <v>3546584914</v>
      </c>
      <c r="R28" s="26">
        <v>10.239868133756099</v>
      </c>
      <c r="S28" s="26"/>
    </row>
    <row r="29" spans="1:19" x14ac:dyDescent="0.2">
      <c r="A29" s="10" t="s">
        <v>84</v>
      </c>
      <c r="B29" s="86" t="s">
        <v>85</v>
      </c>
      <c r="C29" s="26">
        <v>5580802600</v>
      </c>
      <c r="D29" s="26">
        <v>0</v>
      </c>
      <c r="E29" s="26">
        <v>0</v>
      </c>
      <c r="F29" s="26">
        <v>0</v>
      </c>
      <c r="G29" s="26">
        <v>0</v>
      </c>
      <c r="H29" s="26">
        <v>5580802600</v>
      </c>
      <c r="I29" s="26">
        <v>4650668834</v>
      </c>
      <c r="J29" s="26">
        <v>4650668834</v>
      </c>
      <c r="K29" s="26">
        <v>6208370638.6000004</v>
      </c>
      <c r="L29" s="26">
        <v>6208370638.6000004</v>
      </c>
      <c r="M29" s="26">
        <v>0</v>
      </c>
      <c r="N29" s="26">
        <v>0</v>
      </c>
      <c r="O29" s="26">
        <v>0</v>
      </c>
      <c r="P29" s="26">
        <v>0</v>
      </c>
      <c r="Q29" s="26">
        <v>-627568038.60000002</v>
      </c>
      <c r="R29" s="26">
        <v>-11.2451215995348</v>
      </c>
      <c r="S29" s="26"/>
    </row>
    <row r="30" spans="1:19" x14ac:dyDescent="0.2">
      <c r="A30" s="10" t="s">
        <v>86</v>
      </c>
      <c r="B30" s="86" t="s">
        <v>87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26">
        <v>0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100</v>
      </c>
      <c r="S30" s="26"/>
    </row>
    <row r="31" spans="1:19" x14ac:dyDescent="0.2">
      <c r="A31" s="10" t="s">
        <v>86</v>
      </c>
      <c r="B31" s="86" t="s">
        <v>87</v>
      </c>
      <c r="C31" s="26">
        <v>3907133084</v>
      </c>
      <c r="D31" s="26">
        <v>0</v>
      </c>
      <c r="E31" s="26">
        <v>0</v>
      </c>
      <c r="F31" s="26">
        <v>0</v>
      </c>
      <c r="G31" s="26">
        <v>0</v>
      </c>
      <c r="H31" s="26">
        <v>3907133084</v>
      </c>
      <c r="I31" s="26">
        <v>3255944238</v>
      </c>
      <c r="J31" s="26">
        <v>3255944238</v>
      </c>
      <c r="K31" s="26">
        <v>3465106284</v>
      </c>
      <c r="L31" s="26">
        <v>3465106284</v>
      </c>
      <c r="M31" s="26">
        <v>0</v>
      </c>
      <c r="N31" s="26">
        <v>0</v>
      </c>
      <c r="O31" s="26">
        <v>0</v>
      </c>
      <c r="P31" s="26">
        <v>0</v>
      </c>
      <c r="Q31" s="26">
        <v>442026800</v>
      </c>
      <c r="R31" s="26">
        <v>-2.7693291618997797</v>
      </c>
      <c r="S31" s="26"/>
    </row>
    <row r="32" spans="1:19" x14ac:dyDescent="0.2">
      <c r="A32" s="10" t="s">
        <v>88</v>
      </c>
      <c r="B32" s="86" t="s">
        <v>89</v>
      </c>
      <c r="C32" s="26">
        <v>3364935684</v>
      </c>
      <c r="D32" s="26">
        <v>0</v>
      </c>
      <c r="E32" s="26">
        <v>0</v>
      </c>
      <c r="F32" s="26">
        <v>0</v>
      </c>
      <c r="G32" s="26">
        <v>0</v>
      </c>
      <c r="H32" s="26">
        <v>3364935684</v>
      </c>
      <c r="I32" s="26">
        <v>2804113070</v>
      </c>
      <c r="J32" s="26">
        <v>2804113070</v>
      </c>
      <c r="K32" s="26">
        <v>2820104076</v>
      </c>
      <c r="L32" s="26">
        <v>2820104076</v>
      </c>
      <c r="M32" s="26">
        <v>0</v>
      </c>
      <c r="N32" s="26">
        <v>0</v>
      </c>
      <c r="O32" s="26">
        <v>0</v>
      </c>
      <c r="P32" s="26">
        <v>0</v>
      </c>
      <c r="Q32" s="26">
        <v>544831608</v>
      </c>
      <c r="R32" s="26">
        <v>16.191441952089296</v>
      </c>
      <c r="S32" s="26"/>
    </row>
    <row r="33" spans="1:19" x14ac:dyDescent="0.2">
      <c r="A33" s="10" t="s">
        <v>90</v>
      </c>
      <c r="B33" s="86" t="s">
        <v>91</v>
      </c>
      <c r="C33" s="26">
        <v>542197400</v>
      </c>
      <c r="D33" s="26">
        <v>0</v>
      </c>
      <c r="E33" s="26">
        <v>0</v>
      </c>
      <c r="F33" s="26">
        <v>0</v>
      </c>
      <c r="G33" s="26">
        <v>0</v>
      </c>
      <c r="H33" s="26">
        <v>542197400</v>
      </c>
      <c r="I33" s="26">
        <v>451831168</v>
      </c>
      <c r="J33" s="26">
        <v>451831168</v>
      </c>
      <c r="K33" s="26">
        <v>645002208</v>
      </c>
      <c r="L33" s="26">
        <v>645002208</v>
      </c>
      <c r="M33" s="26">
        <v>0</v>
      </c>
      <c r="N33" s="26">
        <v>0</v>
      </c>
      <c r="O33" s="26">
        <v>0</v>
      </c>
      <c r="P33" s="26">
        <v>0</v>
      </c>
      <c r="Q33" s="26">
        <v>-102804808</v>
      </c>
      <c r="R33" s="26">
        <v>-18.960771113989097</v>
      </c>
      <c r="S33" s="26"/>
    </row>
    <row r="34" spans="1:19" ht="25.5" x14ac:dyDescent="0.2">
      <c r="A34" s="10" t="s">
        <v>92</v>
      </c>
      <c r="B34" s="87" t="s">
        <v>93</v>
      </c>
      <c r="C34" s="26">
        <v>58306006400</v>
      </c>
      <c r="D34" s="26">
        <v>0</v>
      </c>
      <c r="E34" s="26">
        <v>0</v>
      </c>
      <c r="F34" s="26">
        <v>0</v>
      </c>
      <c r="G34" s="26">
        <v>0</v>
      </c>
      <c r="H34" s="26">
        <v>58306006400</v>
      </c>
      <c r="I34" s="26">
        <v>51752173070</v>
      </c>
      <c r="J34" s="26">
        <v>51752173070</v>
      </c>
      <c r="K34" s="26">
        <v>55673548572.389999</v>
      </c>
      <c r="L34" s="26">
        <v>55673548572.389999</v>
      </c>
      <c r="M34" s="26">
        <v>0</v>
      </c>
      <c r="N34" s="26">
        <v>0</v>
      </c>
      <c r="O34" s="26">
        <v>0</v>
      </c>
      <c r="P34" s="26">
        <v>0</v>
      </c>
      <c r="Q34" s="26">
        <v>2632457827.6100001</v>
      </c>
      <c r="R34" s="26">
        <v>-39.212406514623204</v>
      </c>
      <c r="S34" s="26"/>
    </row>
    <row r="35" spans="1:19" ht="25.5" x14ac:dyDescent="0.2">
      <c r="A35" s="10" t="s">
        <v>94</v>
      </c>
      <c r="B35" s="87" t="s">
        <v>95</v>
      </c>
      <c r="C35" s="26">
        <v>13000000000</v>
      </c>
      <c r="D35" s="26">
        <v>0</v>
      </c>
      <c r="E35" s="26">
        <v>0</v>
      </c>
      <c r="F35" s="26">
        <v>0</v>
      </c>
      <c r="G35" s="26">
        <v>0</v>
      </c>
      <c r="H35" s="26">
        <v>13000000000</v>
      </c>
      <c r="I35" s="26">
        <v>10833333334</v>
      </c>
      <c r="J35" s="26">
        <v>10833333334</v>
      </c>
      <c r="K35" s="26">
        <v>12569024000</v>
      </c>
      <c r="L35" s="26">
        <v>12569024000</v>
      </c>
      <c r="M35" s="26">
        <v>0</v>
      </c>
      <c r="N35" s="26">
        <v>0</v>
      </c>
      <c r="O35" s="26">
        <v>0</v>
      </c>
      <c r="P35" s="26">
        <v>0</v>
      </c>
      <c r="Q35" s="26">
        <v>430976000</v>
      </c>
      <c r="R35" s="26">
        <v>3.3152000000000004</v>
      </c>
      <c r="S35" s="26"/>
    </row>
    <row r="36" spans="1:19" x14ac:dyDescent="0.2">
      <c r="A36" s="10" t="s">
        <v>96</v>
      </c>
      <c r="B36" s="86" t="s">
        <v>97</v>
      </c>
      <c r="C36" s="26">
        <v>22374550000</v>
      </c>
      <c r="D36" s="26">
        <v>0</v>
      </c>
      <c r="E36" s="26">
        <v>0</v>
      </c>
      <c r="F36" s="26">
        <v>0</v>
      </c>
      <c r="G36" s="26">
        <v>0</v>
      </c>
      <c r="H36" s="26">
        <v>22374550000</v>
      </c>
      <c r="I36" s="26">
        <v>18645458336</v>
      </c>
      <c r="J36" s="26">
        <v>18645458336</v>
      </c>
      <c r="K36" s="26">
        <v>22960112198.369999</v>
      </c>
      <c r="L36" s="26">
        <v>22960112198.369999</v>
      </c>
      <c r="M36" s="26">
        <v>0</v>
      </c>
      <c r="N36" s="26">
        <v>0</v>
      </c>
      <c r="O36" s="26">
        <v>0</v>
      </c>
      <c r="P36" s="26">
        <v>0</v>
      </c>
      <c r="Q36" s="26">
        <v>-585562198.37</v>
      </c>
      <c r="R36" s="26">
        <v>-213.789681625903</v>
      </c>
      <c r="S36" s="26"/>
    </row>
    <row r="37" spans="1:19" x14ac:dyDescent="0.2">
      <c r="A37" s="10" t="s">
        <v>98</v>
      </c>
      <c r="B37" s="86" t="s">
        <v>99</v>
      </c>
      <c r="C37" s="26">
        <v>0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26">
        <v>100</v>
      </c>
      <c r="S37" s="26"/>
    </row>
    <row r="38" spans="1:19" x14ac:dyDescent="0.2">
      <c r="A38" s="10" t="s">
        <v>98</v>
      </c>
      <c r="B38" s="86" t="s">
        <v>99</v>
      </c>
      <c r="C38" s="26">
        <v>9894026010</v>
      </c>
      <c r="D38" s="26">
        <v>0</v>
      </c>
      <c r="E38" s="26">
        <v>0</v>
      </c>
      <c r="F38" s="26">
        <v>0</v>
      </c>
      <c r="G38" s="26">
        <v>0</v>
      </c>
      <c r="H38" s="26">
        <v>9894026010</v>
      </c>
      <c r="I38" s="26">
        <v>8245021676</v>
      </c>
      <c r="J38" s="26">
        <v>8245021676</v>
      </c>
      <c r="K38" s="26">
        <v>9162381222.2399998</v>
      </c>
      <c r="L38" s="26">
        <v>9162381222.2399998</v>
      </c>
      <c r="M38" s="26">
        <v>0</v>
      </c>
      <c r="N38" s="26">
        <v>0</v>
      </c>
      <c r="O38" s="26">
        <v>0</v>
      </c>
      <c r="P38" s="26">
        <v>0</v>
      </c>
      <c r="Q38" s="26">
        <v>731644787.75999999</v>
      </c>
      <c r="R38" s="26">
        <v>-61.111135699046699</v>
      </c>
      <c r="S38" s="26"/>
    </row>
    <row r="39" spans="1:19" x14ac:dyDescent="0.2">
      <c r="A39" s="10" t="s">
        <v>100</v>
      </c>
      <c r="B39" s="86" t="s">
        <v>101</v>
      </c>
      <c r="C39" s="26">
        <v>9396750000</v>
      </c>
      <c r="D39" s="26">
        <v>0</v>
      </c>
      <c r="E39" s="26">
        <v>0</v>
      </c>
      <c r="F39" s="26">
        <v>0</v>
      </c>
      <c r="G39" s="26">
        <v>0</v>
      </c>
      <c r="H39" s="26">
        <v>9396750000</v>
      </c>
      <c r="I39" s="26">
        <v>7830625000</v>
      </c>
      <c r="J39" s="26">
        <v>7830625000</v>
      </c>
      <c r="K39" s="26">
        <v>8303351548.9399996</v>
      </c>
      <c r="L39" s="26">
        <v>8303351548.9399996</v>
      </c>
      <c r="M39" s="26">
        <v>0</v>
      </c>
      <c r="N39" s="26">
        <v>0</v>
      </c>
      <c r="O39" s="26">
        <v>0</v>
      </c>
      <c r="P39" s="26">
        <v>0</v>
      </c>
      <c r="Q39" s="26">
        <v>1093398451.0599999</v>
      </c>
      <c r="R39" s="26">
        <v>11.635921473488199</v>
      </c>
      <c r="S39" s="26"/>
    </row>
    <row r="40" spans="1:19" x14ac:dyDescent="0.2">
      <c r="A40" s="10" t="s">
        <v>102</v>
      </c>
      <c r="B40" s="86" t="s">
        <v>103</v>
      </c>
      <c r="C40" s="26">
        <v>497276010</v>
      </c>
      <c r="D40" s="26">
        <v>0</v>
      </c>
      <c r="E40" s="26">
        <v>0</v>
      </c>
      <c r="F40" s="26">
        <v>0</v>
      </c>
      <c r="G40" s="26">
        <v>0</v>
      </c>
      <c r="H40" s="26">
        <v>497276010</v>
      </c>
      <c r="I40" s="26">
        <v>414396676</v>
      </c>
      <c r="J40" s="26">
        <v>414396676</v>
      </c>
      <c r="K40" s="26">
        <v>859029673.29999995</v>
      </c>
      <c r="L40" s="26">
        <v>859029673.29999995</v>
      </c>
      <c r="M40" s="26">
        <v>0</v>
      </c>
      <c r="N40" s="26">
        <v>0</v>
      </c>
      <c r="O40" s="26">
        <v>0</v>
      </c>
      <c r="P40" s="26">
        <v>0</v>
      </c>
      <c r="Q40" s="26">
        <v>-361753663.30000001</v>
      </c>
      <c r="R40" s="26">
        <v>-72.747057172534809</v>
      </c>
      <c r="S40" s="26"/>
    </row>
    <row r="41" spans="1:19" x14ac:dyDescent="0.2">
      <c r="A41" s="10" t="s">
        <v>104</v>
      </c>
      <c r="B41" s="86" t="s">
        <v>105</v>
      </c>
      <c r="C41" s="26">
        <v>0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26">
        <v>0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0</v>
      </c>
      <c r="P41" s="26">
        <v>0</v>
      </c>
      <c r="Q41" s="26">
        <v>0</v>
      </c>
      <c r="R41" s="26">
        <v>100</v>
      </c>
      <c r="S41" s="26"/>
    </row>
    <row r="42" spans="1:19" x14ac:dyDescent="0.2">
      <c r="A42" s="10" t="s">
        <v>104</v>
      </c>
      <c r="B42" s="86" t="s">
        <v>105</v>
      </c>
      <c r="C42" s="26">
        <v>3660476380</v>
      </c>
      <c r="D42" s="26">
        <v>0</v>
      </c>
      <c r="E42" s="26">
        <v>0</v>
      </c>
      <c r="F42" s="26">
        <v>0</v>
      </c>
      <c r="G42" s="26">
        <v>0</v>
      </c>
      <c r="H42" s="26">
        <v>3660476380</v>
      </c>
      <c r="I42" s="26">
        <v>3050396984</v>
      </c>
      <c r="J42" s="26">
        <v>3050396984</v>
      </c>
      <c r="K42" s="26">
        <v>2656423212.46</v>
      </c>
      <c r="L42" s="26">
        <v>2656423212.46</v>
      </c>
      <c r="M42" s="26">
        <v>0</v>
      </c>
      <c r="N42" s="26">
        <v>0</v>
      </c>
      <c r="O42" s="26">
        <v>0</v>
      </c>
      <c r="P42" s="26">
        <v>0</v>
      </c>
      <c r="Q42" s="26">
        <v>1004053167.54</v>
      </c>
      <c r="R42" s="26">
        <v>34.554065903598897</v>
      </c>
      <c r="S42" s="26"/>
    </row>
    <row r="43" spans="1:19" x14ac:dyDescent="0.2">
      <c r="A43" s="10" t="s">
        <v>106</v>
      </c>
      <c r="B43" s="86" t="s">
        <v>107</v>
      </c>
      <c r="C43" s="26">
        <v>3476500000</v>
      </c>
      <c r="D43" s="26">
        <v>0</v>
      </c>
      <c r="E43" s="26">
        <v>0</v>
      </c>
      <c r="F43" s="26">
        <v>0</v>
      </c>
      <c r="G43" s="26">
        <v>0</v>
      </c>
      <c r="H43" s="26">
        <v>3476500000</v>
      </c>
      <c r="I43" s="26">
        <v>2897083334</v>
      </c>
      <c r="J43" s="26">
        <v>2897083334</v>
      </c>
      <c r="K43" s="26">
        <v>2483466837.0700002</v>
      </c>
      <c r="L43" s="26">
        <v>2483466837.0700002</v>
      </c>
      <c r="M43" s="26">
        <v>0</v>
      </c>
      <c r="N43" s="26">
        <v>0</v>
      </c>
      <c r="O43" s="26">
        <v>0</v>
      </c>
      <c r="P43" s="26">
        <v>0</v>
      </c>
      <c r="Q43" s="26">
        <v>993033162.92999995</v>
      </c>
      <c r="R43" s="26">
        <v>28.564164042283899</v>
      </c>
      <c r="S43" s="26"/>
    </row>
    <row r="44" spans="1:19" x14ac:dyDescent="0.2">
      <c r="A44" s="10" t="s">
        <v>108</v>
      </c>
      <c r="B44" s="86" t="s">
        <v>109</v>
      </c>
      <c r="C44" s="26">
        <v>183976380</v>
      </c>
      <c r="D44" s="26">
        <v>0</v>
      </c>
      <c r="E44" s="26">
        <v>0</v>
      </c>
      <c r="F44" s="26">
        <v>0</v>
      </c>
      <c r="G44" s="26">
        <v>0</v>
      </c>
      <c r="H44" s="26">
        <v>183976380</v>
      </c>
      <c r="I44" s="26">
        <v>153313650</v>
      </c>
      <c r="J44" s="26">
        <v>153313650</v>
      </c>
      <c r="K44" s="26">
        <v>172956375.38999999</v>
      </c>
      <c r="L44" s="26">
        <v>172956375.38999999</v>
      </c>
      <c r="M44" s="26">
        <v>0</v>
      </c>
      <c r="N44" s="26">
        <v>0</v>
      </c>
      <c r="O44" s="26">
        <v>0</v>
      </c>
      <c r="P44" s="26">
        <v>0</v>
      </c>
      <c r="Q44" s="26">
        <v>11020004.609999999</v>
      </c>
      <c r="R44" s="26">
        <v>5.9899018613150199</v>
      </c>
      <c r="S44" s="26"/>
    </row>
    <row r="45" spans="1:19" x14ac:dyDescent="0.2">
      <c r="A45" s="10" t="s">
        <v>110</v>
      </c>
      <c r="B45" s="86" t="s">
        <v>111</v>
      </c>
      <c r="C45" s="26">
        <v>0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26">
        <v>0</v>
      </c>
      <c r="J45" s="26">
        <v>0</v>
      </c>
      <c r="K45" s="26">
        <v>0</v>
      </c>
      <c r="L45" s="26">
        <v>0</v>
      </c>
      <c r="M45" s="26">
        <v>0</v>
      </c>
      <c r="N45" s="26">
        <v>0</v>
      </c>
      <c r="O45" s="26">
        <v>0</v>
      </c>
      <c r="P45" s="26">
        <v>0</v>
      </c>
      <c r="Q45" s="26">
        <v>0</v>
      </c>
      <c r="R45" s="26">
        <v>100</v>
      </c>
      <c r="S45" s="26"/>
    </row>
    <row r="46" spans="1:19" x14ac:dyDescent="0.2">
      <c r="A46" s="10" t="s">
        <v>110</v>
      </c>
      <c r="B46" s="86" t="s">
        <v>111</v>
      </c>
      <c r="C46" s="26">
        <v>8820047610</v>
      </c>
      <c r="D46" s="26">
        <v>0</v>
      </c>
      <c r="E46" s="26">
        <v>0</v>
      </c>
      <c r="F46" s="26">
        <v>0</v>
      </c>
      <c r="G46" s="26">
        <v>0</v>
      </c>
      <c r="H46" s="26">
        <v>8820047610</v>
      </c>
      <c r="I46" s="26">
        <v>7350039676</v>
      </c>
      <c r="J46" s="26">
        <v>7350039676</v>
      </c>
      <c r="K46" s="26">
        <v>11141307763.67</v>
      </c>
      <c r="L46" s="26">
        <v>11141307763.67</v>
      </c>
      <c r="M46" s="26">
        <v>0</v>
      </c>
      <c r="N46" s="26">
        <v>0</v>
      </c>
      <c r="O46" s="26">
        <v>0</v>
      </c>
      <c r="P46" s="26">
        <v>0</v>
      </c>
      <c r="Q46" s="26">
        <v>-2321260153.6700001</v>
      </c>
      <c r="R46" s="26">
        <v>-487.23261183045605</v>
      </c>
      <c r="S46" s="26"/>
    </row>
    <row r="47" spans="1:19" x14ac:dyDescent="0.2">
      <c r="A47" s="10" t="s">
        <v>112</v>
      </c>
      <c r="B47" s="86" t="s">
        <v>113</v>
      </c>
      <c r="C47" s="26">
        <v>8636071230</v>
      </c>
      <c r="D47" s="26">
        <v>0</v>
      </c>
      <c r="E47" s="26">
        <v>0</v>
      </c>
      <c r="F47" s="26">
        <v>0</v>
      </c>
      <c r="G47" s="26">
        <v>0</v>
      </c>
      <c r="H47" s="26">
        <v>8636071230</v>
      </c>
      <c r="I47" s="26">
        <v>7196726026</v>
      </c>
      <c r="J47" s="26">
        <v>7196726026</v>
      </c>
      <c r="K47" s="26">
        <v>10091953485.15</v>
      </c>
      <c r="L47" s="26">
        <v>10091953485.15</v>
      </c>
      <c r="M47" s="26">
        <v>0</v>
      </c>
      <c r="N47" s="26">
        <v>0</v>
      </c>
      <c r="O47" s="26">
        <v>0</v>
      </c>
      <c r="P47" s="26">
        <v>0</v>
      </c>
      <c r="Q47" s="26">
        <v>-1455882255.1500001</v>
      </c>
      <c r="R47" s="26">
        <v>-16.8581547833065</v>
      </c>
      <c r="S47" s="26"/>
    </row>
    <row r="48" spans="1:19" x14ac:dyDescent="0.2">
      <c r="A48" s="10" t="s">
        <v>114</v>
      </c>
      <c r="B48" s="86" t="s">
        <v>115</v>
      </c>
      <c r="C48" s="26">
        <v>183976380</v>
      </c>
      <c r="D48" s="26">
        <v>0</v>
      </c>
      <c r="E48" s="26">
        <v>0</v>
      </c>
      <c r="F48" s="26">
        <v>0</v>
      </c>
      <c r="G48" s="26">
        <v>0</v>
      </c>
      <c r="H48" s="26">
        <v>183976380</v>
      </c>
      <c r="I48" s="26">
        <v>153313650</v>
      </c>
      <c r="J48" s="26">
        <v>153313650</v>
      </c>
      <c r="K48" s="26">
        <v>1049354278.52</v>
      </c>
      <c r="L48" s="26">
        <v>1049354278.52</v>
      </c>
      <c r="M48" s="26">
        <v>0</v>
      </c>
      <c r="N48" s="26">
        <v>0</v>
      </c>
      <c r="O48" s="26">
        <v>0</v>
      </c>
      <c r="P48" s="26">
        <v>0</v>
      </c>
      <c r="Q48" s="26">
        <v>-865377898.51999998</v>
      </c>
      <c r="R48" s="26">
        <v>-470.37445704714906</v>
      </c>
      <c r="S48" s="26"/>
    </row>
    <row r="49" spans="1:19" x14ac:dyDescent="0.2">
      <c r="A49" s="10" t="s">
        <v>116</v>
      </c>
      <c r="B49" s="86" t="s">
        <v>117</v>
      </c>
      <c r="C49" s="26">
        <v>0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  <c r="I49" s="26">
        <v>0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  <c r="Q49" s="26">
        <v>0</v>
      </c>
      <c r="R49" s="26">
        <v>100</v>
      </c>
      <c r="S49" s="26"/>
    </row>
    <row r="50" spans="1:19" x14ac:dyDescent="0.2">
      <c r="A50" s="10" t="s">
        <v>116</v>
      </c>
      <c r="B50" s="86" t="s">
        <v>117</v>
      </c>
      <c r="C50" s="26">
        <v>3948450000</v>
      </c>
      <c r="D50" s="26">
        <v>0</v>
      </c>
      <c r="E50" s="26">
        <v>0</v>
      </c>
      <c r="F50" s="26">
        <v>0</v>
      </c>
      <c r="G50" s="26">
        <v>0</v>
      </c>
      <c r="H50" s="26">
        <v>3948450000</v>
      </c>
      <c r="I50" s="26">
        <v>3290375000</v>
      </c>
      <c r="J50" s="26">
        <v>3290375000</v>
      </c>
      <c r="K50" s="26">
        <v>3006092554.02</v>
      </c>
      <c r="L50" s="26">
        <v>3006092554.02</v>
      </c>
      <c r="M50" s="26">
        <v>0</v>
      </c>
      <c r="N50" s="26">
        <v>0</v>
      </c>
      <c r="O50" s="26">
        <v>0</v>
      </c>
      <c r="P50" s="26">
        <v>0</v>
      </c>
      <c r="Q50" s="26">
        <v>942357445.98000002</v>
      </c>
      <c r="R50" s="26">
        <v>57.430060685760992</v>
      </c>
      <c r="S50" s="26"/>
    </row>
    <row r="51" spans="1:19" x14ac:dyDescent="0.2">
      <c r="A51" s="10" t="s">
        <v>118</v>
      </c>
      <c r="B51" s="86" t="s">
        <v>119</v>
      </c>
      <c r="C51" s="26">
        <v>3750000000</v>
      </c>
      <c r="D51" s="26">
        <v>0</v>
      </c>
      <c r="E51" s="26">
        <v>0</v>
      </c>
      <c r="F51" s="26">
        <v>0</v>
      </c>
      <c r="G51" s="26">
        <v>0</v>
      </c>
      <c r="H51" s="26">
        <v>3750000000</v>
      </c>
      <c r="I51" s="26">
        <v>3125000000</v>
      </c>
      <c r="J51" s="26">
        <v>3125000000</v>
      </c>
      <c r="K51" s="26">
        <v>2875324692.1599998</v>
      </c>
      <c r="L51" s="26">
        <v>2875324692.1599998</v>
      </c>
      <c r="M51" s="26">
        <v>0</v>
      </c>
      <c r="N51" s="26">
        <v>0</v>
      </c>
      <c r="O51" s="26">
        <v>0</v>
      </c>
      <c r="P51" s="26">
        <v>0</v>
      </c>
      <c r="Q51" s="26">
        <v>874675307.84000003</v>
      </c>
      <c r="R51" s="26">
        <v>23.324674875733301</v>
      </c>
      <c r="S51" s="26"/>
    </row>
    <row r="52" spans="1:19" x14ac:dyDescent="0.2">
      <c r="A52" s="10" t="s">
        <v>120</v>
      </c>
      <c r="B52" s="86" t="s">
        <v>121</v>
      </c>
      <c r="C52" s="26">
        <v>198450000</v>
      </c>
      <c r="D52" s="26">
        <v>0</v>
      </c>
      <c r="E52" s="26">
        <v>0</v>
      </c>
      <c r="F52" s="26">
        <v>0</v>
      </c>
      <c r="G52" s="26">
        <v>0</v>
      </c>
      <c r="H52" s="26">
        <v>198450000</v>
      </c>
      <c r="I52" s="26">
        <v>165375000</v>
      </c>
      <c r="J52" s="26">
        <v>165375000</v>
      </c>
      <c r="K52" s="26">
        <v>130767861.86</v>
      </c>
      <c r="L52" s="26">
        <v>130767861.86</v>
      </c>
      <c r="M52" s="26">
        <v>0</v>
      </c>
      <c r="N52" s="26">
        <v>0</v>
      </c>
      <c r="O52" s="26">
        <v>0</v>
      </c>
      <c r="P52" s="26">
        <v>0</v>
      </c>
      <c r="Q52" s="26">
        <v>67682138.140000001</v>
      </c>
      <c r="R52" s="26">
        <v>34.105385810027698</v>
      </c>
      <c r="S52" s="26"/>
    </row>
    <row r="53" spans="1:19" ht="38.25" x14ac:dyDescent="0.2">
      <c r="A53" s="10" t="s">
        <v>122</v>
      </c>
      <c r="B53" s="87" t="s">
        <v>123</v>
      </c>
      <c r="C53" s="26">
        <v>287000000</v>
      </c>
      <c r="D53" s="26">
        <v>0</v>
      </c>
      <c r="E53" s="26">
        <v>0</v>
      </c>
      <c r="F53" s="26">
        <v>0</v>
      </c>
      <c r="G53" s="26">
        <v>0</v>
      </c>
      <c r="H53" s="26">
        <v>287000000</v>
      </c>
      <c r="I53" s="26">
        <v>287000000</v>
      </c>
      <c r="J53" s="26">
        <v>287000000</v>
      </c>
      <c r="K53" s="26">
        <v>452332977.32999998</v>
      </c>
      <c r="L53" s="26">
        <v>452332977.32999998</v>
      </c>
      <c r="M53" s="26">
        <v>0</v>
      </c>
      <c r="N53" s="26">
        <v>0</v>
      </c>
      <c r="O53" s="26">
        <v>0</v>
      </c>
      <c r="P53" s="26">
        <v>0</v>
      </c>
      <c r="Q53" s="26">
        <v>-165332977.33000001</v>
      </c>
      <c r="R53" s="26">
        <v>-57.607309174215999</v>
      </c>
      <c r="S53" s="26"/>
    </row>
    <row r="54" spans="1:19" ht="38.25" x14ac:dyDescent="0.2">
      <c r="A54" s="10" t="s">
        <v>124</v>
      </c>
      <c r="B54" s="87" t="s">
        <v>125</v>
      </c>
      <c r="C54" s="26">
        <v>86892000</v>
      </c>
      <c r="D54" s="26">
        <v>0</v>
      </c>
      <c r="E54" s="26">
        <v>0</v>
      </c>
      <c r="F54" s="26">
        <v>0</v>
      </c>
      <c r="G54" s="26">
        <v>0</v>
      </c>
      <c r="H54" s="26">
        <v>86892000</v>
      </c>
      <c r="I54" s="26">
        <v>86892000</v>
      </c>
      <c r="J54" s="26">
        <v>86892000</v>
      </c>
      <c r="K54" s="26">
        <v>103063976</v>
      </c>
      <c r="L54" s="26">
        <v>103063976</v>
      </c>
      <c r="M54" s="26">
        <v>0</v>
      </c>
      <c r="N54" s="26">
        <v>0</v>
      </c>
      <c r="O54" s="26">
        <v>0</v>
      </c>
      <c r="P54" s="26">
        <v>0</v>
      </c>
      <c r="Q54" s="26">
        <v>-16171976</v>
      </c>
      <c r="R54" s="26">
        <v>-18.6115821939879</v>
      </c>
      <c r="S54" s="26"/>
    </row>
    <row r="55" spans="1:19" ht="25.5" x14ac:dyDescent="0.2">
      <c r="A55" s="10" t="s">
        <v>126</v>
      </c>
      <c r="B55" s="87" t="s">
        <v>127</v>
      </c>
      <c r="C55" s="26">
        <v>2500000000</v>
      </c>
      <c r="D55" s="26">
        <v>0</v>
      </c>
      <c r="E55" s="26">
        <v>0</v>
      </c>
      <c r="F55" s="26">
        <v>0</v>
      </c>
      <c r="G55" s="26">
        <v>0</v>
      </c>
      <c r="H55" s="26">
        <v>2500000000</v>
      </c>
      <c r="I55" s="26">
        <v>2500000000</v>
      </c>
      <c r="J55" s="26">
        <v>2500000000</v>
      </c>
      <c r="K55" s="26">
        <v>858211169</v>
      </c>
      <c r="L55" s="26">
        <v>858211169</v>
      </c>
      <c r="M55" s="26">
        <v>0</v>
      </c>
      <c r="N55" s="26">
        <v>0</v>
      </c>
      <c r="O55" s="26">
        <v>0</v>
      </c>
      <c r="P55" s="26">
        <v>0</v>
      </c>
      <c r="Q55" s="26">
        <v>1641788831</v>
      </c>
      <c r="R55" s="26">
        <v>65.671553239999994</v>
      </c>
      <c r="S55" s="26"/>
    </row>
    <row r="56" spans="1:19" ht="25.5" x14ac:dyDescent="0.2">
      <c r="A56" s="10" t="s">
        <v>128</v>
      </c>
      <c r="B56" s="87" t="s">
        <v>129</v>
      </c>
      <c r="C56" s="26">
        <v>500000000</v>
      </c>
      <c r="D56" s="26">
        <v>0</v>
      </c>
      <c r="E56" s="26">
        <v>0</v>
      </c>
      <c r="F56" s="26">
        <v>0</v>
      </c>
      <c r="G56" s="26">
        <v>0</v>
      </c>
      <c r="H56" s="26">
        <v>500000000</v>
      </c>
      <c r="I56" s="26">
        <v>500000000</v>
      </c>
      <c r="J56" s="26">
        <v>500000000</v>
      </c>
      <c r="K56" s="26">
        <v>437891045</v>
      </c>
      <c r="L56" s="26">
        <v>437891045</v>
      </c>
      <c r="M56" s="26">
        <v>0</v>
      </c>
      <c r="N56" s="26">
        <v>0</v>
      </c>
      <c r="O56" s="26">
        <v>0</v>
      </c>
      <c r="P56" s="26">
        <v>0</v>
      </c>
      <c r="Q56" s="26">
        <v>62108955</v>
      </c>
      <c r="R56" s="26">
        <v>12.421790999999999</v>
      </c>
      <c r="S56" s="26"/>
    </row>
    <row r="57" spans="1:19" ht="25.5" x14ac:dyDescent="0.2">
      <c r="A57" s="10" t="s">
        <v>130</v>
      </c>
      <c r="B57" s="87" t="s">
        <v>131</v>
      </c>
      <c r="C57" s="26">
        <v>11989224000</v>
      </c>
      <c r="D57" s="26">
        <v>0</v>
      </c>
      <c r="E57" s="26">
        <v>0</v>
      </c>
      <c r="F57" s="26">
        <v>0</v>
      </c>
      <c r="G57" s="26">
        <v>0</v>
      </c>
      <c r="H57" s="26">
        <v>11989224000</v>
      </c>
      <c r="I57" s="26">
        <v>11989224000</v>
      </c>
      <c r="J57" s="26">
        <v>11989224000</v>
      </c>
      <c r="K57" s="26">
        <v>11744421804</v>
      </c>
      <c r="L57" s="26">
        <v>11744421804</v>
      </c>
      <c r="M57" s="26">
        <v>0</v>
      </c>
      <c r="N57" s="26">
        <v>0</v>
      </c>
      <c r="O57" s="26">
        <v>0</v>
      </c>
      <c r="P57" s="26">
        <v>0</v>
      </c>
      <c r="Q57" s="26">
        <v>244802196</v>
      </c>
      <c r="R57" s="26">
        <v>2.04185188299093</v>
      </c>
      <c r="S57" s="26"/>
    </row>
    <row r="58" spans="1:19" x14ac:dyDescent="0.2">
      <c r="A58" s="10" t="s">
        <v>132</v>
      </c>
      <c r="B58" s="86" t="s">
        <v>133</v>
      </c>
      <c r="C58" s="26">
        <v>0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  <c r="I58" s="26">
        <v>0</v>
      </c>
      <c r="J58" s="26">
        <v>0</v>
      </c>
      <c r="K58" s="26">
        <v>15369937</v>
      </c>
      <c r="L58" s="26">
        <v>15369937</v>
      </c>
      <c r="M58" s="26">
        <v>0</v>
      </c>
      <c r="N58" s="26">
        <v>0</v>
      </c>
      <c r="O58" s="26">
        <v>0</v>
      </c>
      <c r="P58" s="26">
        <v>0</v>
      </c>
      <c r="Q58" s="26">
        <v>-15369937</v>
      </c>
      <c r="R58" s="26">
        <v>100</v>
      </c>
      <c r="S58" s="26"/>
    </row>
    <row r="59" spans="1:19" ht="25.5" x14ac:dyDescent="0.2">
      <c r="A59" s="10" t="s">
        <v>134</v>
      </c>
      <c r="B59" s="87" t="s">
        <v>135</v>
      </c>
      <c r="C59" s="26">
        <v>40000000</v>
      </c>
      <c r="D59" s="26">
        <v>0</v>
      </c>
      <c r="E59" s="26">
        <v>0</v>
      </c>
      <c r="F59" s="26">
        <v>0</v>
      </c>
      <c r="G59" s="26">
        <v>0</v>
      </c>
      <c r="H59" s="26">
        <v>40000000</v>
      </c>
      <c r="I59" s="26">
        <v>40000000</v>
      </c>
      <c r="J59" s="26">
        <v>40000000</v>
      </c>
      <c r="K59" s="26">
        <v>80532200</v>
      </c>
      <c r="L59" s="26">
        <v>80532200</v>
      </c>
      <c r="M59" s="26">
        <v>0</v>
      </c>
      <c r="N59" s="26">
        <v>0</v>
      </c>
      <c r="O59" s="26">
        <v>0</v>
      </c>
      <c r="P59" s="26">
        <v>0</v>
      </c>
      <c r="Q59" s="26">
        <v>-40532200</v>
      </c>
      <c r="R59" s="26">
        <v>-101.3305</v>
      </c>
      <c r="S59" s="26"/>
    </row>
    <row r="60" spans="1:19" x14ac:dyDescent="0.2">
      <c r="A60" s="10" t="s">
        <v>136</v>
      </c>
      <c r="B60" s="86" t="s">
        <v>137</v>
      </c>
      <c r="C60" s="26">
        <v>3579890400</v>
      </c>
      <c r="D60" s="26">
        <v>0</v>
      </c>
      <c r="E60" s="26">
        <v>0</v>
      </c>
      <c r="F60" s="26">
        <v>0</v>
      </c>
      <c r="G60" s="26">
        <v>0</v>
      </c>
      <c r="H60" s="26">
        <v>3579890400</v>
      </c>
      <c r="I60" s="26">
        <v>3579890400</v>
      </c>
      <c r="J60" s="26">
        <v>3579890400</v>
      </c>
      <c r="K60" s="26">
        <v>3446496711.6700001</v>
      </c>
      <c r="L60" s="26">
        <v>3446496711.6700001</v>
      </c>
      <c r="M60" s="26">
        <v>0</v>
      </c>
      <c r="N60" s="26">
        <v>0</v>
      </c>
      <c r="O60" s="26">
        <v>0</v>
      </c>
      <c r="P60" s="26">
        <v>0</v>
      </c>
      <c r="Q60" s="26">
        <v>133393688.33</v>
      </c>
      <c r="R60" s="26">
        <v>11.246209670732199</v>
      </c>
      <c r="S60" s="26"/>
    </row>
    <row r="61" spans="1:19" ht="38.25" x14ac:dyDescent="0.2">
      <c r="A61" s="10" t="s">
        <v>138</v>
      </c>
      <c r="B61" s="87" t="s">
        <v>139</v>
      </c>
      <c r="C61" s="26">
        <v>2400000000</v>
      </c>
      <c r="D61" s="26">
        <v>0</v>
      </c>
      <c r="E61" s="26">
        <v>0</v>
      </c>
      <c r="F61" s="26">
        <v>0</v>
      </c>
      <c r="G61" s="26">
        <v>0</v>
      </c>
      <c r="H61" s="26">
        <v>2400000000</v>
      </c>
      <c r="I61" s="26">
        <v>2400000000</v>
      </c>
      <c r="J61" s="26">
        <v>2400000000</v>
      </c>
      <c r="K61" s="26">
        <v>2398621618.79</v>
      </c>
      <c r="L61" s="26">
        <v>2398621618.79</v>
      </c>
      <c r="M61" s="26">
        <v>0</v>
      </c>
      <c r="N61" s="26">
        <v>0</v>
      </c>
      <c r="O61" s="26">
        <v>0</v>
      </c>
      <c r="P61" s="26">
        <v>0</v>
      </c>
      <c r="Q61" s="26">
        <v>1378381.21</v>
      </c>
      <c r="R61" s="26">
        <v>5.7432550416666693E-2</v>
      </c>
      <c r="S61" s="26"/>
    </row>
    <row r="62" spans="1:19" ht="25.5" x14ac:dyDescent="0.2">
      <c r="A62" s="10" t="s">
        <v>140</v>
      </c>
      <c r="B62" s="87" t="s">
        <v>141</v>
      </c>
      <c r="C62" s="26">
        <v>1179890400</v>
      </c>
      <c r="D62" s="26">
        <v>0</v>
      </c>
      <c r="E62" s="26">
        <v>0</v>
      </c>
      <c r="F62" s="26">
        <v>0</v>
      </c>
      <c r="G62" s="26">
        <v>0</v>
      </c>
      <c r="H62" s="26">
        <v>1179890400</v>
      </c>
      <c r="I62" s="26">
        <v>1179890400</v>
      </c>
      <c r="J62" s="26">
        <v>1179890400</v>
      </c>
      <c r="K62" s="26">
        <v>1047875092.88</v>
      </c>
      <c r="L62" s="26">
        <v>1047875092.88</v>
      </c>
      <c r="M62" s="26">
        <v>0</v>
      </c>
      <c r="N62" s="26">
        <v>0</v>
      </c>
      <c r="O62" s="26">
        <v>0</v>
      </c>
      <c r="P62" s="26">
        <v>0</v>
      </c>
      <c r="Q62" s="26">
        <v>132015307.12</v>
      </c>
      <c r="R62" s="26">
        <v>11.188777120315599</v>
      </c>
      <c r="S62" s="26"/>
    </row>
    <row r="63" spans="1:19" x14ac:dyDescent="0.2">
      <c r="A63" s="10" t="s">
        <v>142</v>
      </c>
      <c r="B63" s="86" t="s">
        <v>143</v>
      </c>
      <c r="C63" s="26">
        <v>181360523000</v>
      </c>
      <c r="D63" s="26">
        <v>42975371204</v>
      </c>
      <c r="E63" s="26">
        <v>50579871867</v>
      </c>
      <c r="F63" s="26">
        <v>20983136862</v>
      </c>
      <c r="G63" s="26">
        <v>20983136862</v>
      </c>
      <c r="H63" s="26">
        <v>173756022337</v>
      </c>
      <c r="I63" s="26">
        <v>148861126341</v>
      </c>
      <c r="J63" s="26">
        <v>148861126341</v>
      </c>
      <c r="K63" s="26">
        <v>132607124580.7</v>
      </c>
      <c r="L63" s="26">
        <v>132607124580.7</v>
      </c>
      <c r="M63" s="26">
        <v>0</v>
      </c>
      <c r="N63" s="26">
        <v>0</v>
      </c>
      <c r="O63" s="26">
        <v>0</v>
      </c>
      <c r="P63" s="26">
        <v>0</v>
      </c>
      <c r="Q63" s="26">
        <v>41148897756.300003</v>
      </c>
      <c r="R63" s="26">
        <v>971.08700754584413</v>
      </c>
      <c r="S63" s="26"/>
    </row>
    <row r="64" spans="1:19" x14ac:dyDescent="0.2">
      <c r="A64" s="10" t="s">
        <v>144</v>
      </c>
      <c r="B64" s="86" t="s">
        <v>145</v>
      </c>
      <c r="C64" s="26">
        <v>272152000</v>
      </c>
      <c r="D64" s="26">
        <v>0</v>
      </c>
      <c r="E64" s="26">
        <v>0</v>
      </c>
      <c r="F64" s="26">
        <v>0</v>
      </c>
      <c r="G64" s="26">
        <v>0</v>
      </c>
      <c r="H64" s="26">
        <v>272152000</v>
      </c>
      <c r="I64" s="26">
        <v>272152000</v>
      </c>
      <c r="J64" s="26">
        <v>272152000</v>
      </c>
      <c r="K64" s="26">
        <v>130294440</v>
      </c>
      <c r="L64" s="26">
        <v>130294440</v>
      </c>
      <c r="M64" s="26">
        <v>0</v>
      </c>
      <c r="N64" s="26">
        <v>0</v>
      </c>
      <c r="O64" s="26">
        <v>0</v>
      </c>
      <c r="P64" s="26">
        <v>0</v>
      </c>
      <c r="Q64" s="26">
        <v>141857560</v>
      </c>
      <c r="R64" s="26">
        <v>84.335060931721898</v>
      </c>
      <c r="S64" s="26"/>
    </row>
    <row r="65" spans="1:19" x14ac:dyDescent="0.2">
      <c r="A65" s="10" t="s">
        <v>146</v>
      </c>
      <c r="B65" s="86" t="s">
        <v>147</v>
      </c>
      <c r="C65" s="26">
        <v>212152000</v>
      </c>
      <c r="D65" s="26">
        <v>0</v>
      </c>
      <c r="E65" s="26">
        <v>0</v>
      </c>
      <c r="F65" s="26">
        <v>0</v>
      </c>
      <c r="G65" s="26">
        <v>0</v>
      </c>
      <c r="H65" s="26">
        <v>212152000</v>
      </c>
      <c r="I65" s="26">
        <v>212152000</v>
      </c>
      <c r="J65" s="26">
        <v>212152000</v>
      </c>
      <c r="K65" s="26">
        <v>84909151</v>
      </c>
      <c r="L65" s="26">
        <v>84909151</v>
      </c>
      <c r="M65" s="26">
        <v>0</v>
      </c>
      <c r="N65" s="26">
        <v>0</v>
      </c>
      <c r="O65" s="26">
        <v>0</v>
      </c>
      <c r="P65" s="26">
        <v>0</v>
      </c>
      <c r="Q65" s="26">
        <v>127242849</v>
      </c>
      <c r="R65" s="26">
        <v>59.977209265055194</v>
      </c>
      <c r="S65" s="26"/>
    </row>
    <row r="66" spans="1:19" x14ac:dyDescent="0.2">
      <c r="A66" s="10" t="s">
        <v>148</v>
      </c>
      <c r="B66" s="86" t="s">
        <v>149</v>
      </c>
      <c r="C66" s="26">
        <v>212152000</v>
      </c>
      <c r="D66" s="26">
        <v>0</v>
      </c>
      <c r="E66" s="26">
        <v>0</v>
      </c>
      <c r="F66" s="26">
        <v>0</v>
      </c>
      <c r="G66" s="26">
        <v>0</v>
      </c>
      <c r="H66" s="26">
        <v>212152000</v>
      </c>
      <c r="I66" s="26">
        <v>212152000</v>
      </c>
      <c r="J66" s="26">
        <v>212152000</v>
      </c>
      <c r="K66" s="26">
        <v>84909151</v>
      </c>
      <c r="L66" s="26">
        <v>84909151</v>
      </c>
      <c r="M66" s="26">
        <v>0</v>
      </c>
      <c r="N66" s="26">
        <v>0</v>
      </c>
      <c r="O66" s="26">
        <v>0</v>
      </c>
      <c r="P66" s="26">
        <v>0</v>
      </c>
      <c r="Q66" s="26">
        <v>127242849</v>
      </c>
      <c r="R66" s="26">
        <v>59.977209265055194</v>
      </c>
      <c r="S66" s="26"/>
    </row>
    <row r="67" spans="1:19" x14ac:dyDescent="0.2">
      <c r="A67" s="10" t="s">
        <v>150</v>
      </c>
      <c r="B67" s="86" t="s">
        <v>151</v>
      </c>
      <c r="C67" s="26">
        <v>60000000</v>
      </c>
      <c r="D67" s="26">
        <v>0</v>
      </c>
      <c r="E67" s="26">
        <v>0</v>
      </c>
      <c r="F67" s="26">
        <v>0</v>
      </c>
      <c r="G67" s="26">
        <v>0</v>
      </c>
      <c r="H67" s="26">
        <v>60000000</v>
      </c>
      <c r="I67" s="26">
        <v>60000000</v>
      </c>
      <c r="J67" s="26">
        <v>60000000</v>
      </c>
      <c r="K67" s="26">
        <v>45385289</v>
      </c>
      <c r="L67" s="26">
        <v>45385289</v>
      </c>
      <c r="M67" s="26">
        <v>0</v>
      </c>
      <c r="N67" s="26">
        <v>0</v>
      </c>
      <c r="O67" s="26">
        <v>0</v>
      </c>
      <c r="P67" s="26">
        <v>0</v>
      </c>
      <c r="Q67" s="26">
        <v>14614711</v>
      </c>
      <c r="R67" s="26">
        <v>24.357851666666701</v>
      </c>
      <c r="S67" s="26"/>
    </row>
    <row r="68" spans="1:19" x14ac:dyDescent="0.2">
      <c r="A68" s="10" t="s">
        <v>152</v>
      </c>
      <c r="B68" s="86" t="s">
        <v>153</v>
      </c>
      <c r="C68" s="26">
        <v>60000000</v>
      </c>
      <c r="D68" s="26">
        <v>0</v>
      </c>
      <c r="E68" s="26">
        <v>0</v>
      </c>
      <c r="F68" s="26">
        <v>0</v>
      </c>
      <c r="G68" s="26">
        <v>0</v>
      </c>
      <c r="H68" s="26">
        <v>60000000</v>
      </c>
      <c r="I68" s="26">
        <v>60000000</v>
      </c>
      <c r="J68" s="26">
        <v>60000000</v>
      </c>
      <c r="K68" s="26">
        <v>45385289</v>
      </c>
      <c r="L68" s="26">
        <v>45385289</v>
      </c>
      <c r="M68" s="26">
        <v>0</v>
      </c>
      <c r="N68" s="26">
        <v>0</v>
      </c>
      <c r="O68" s="26">
        <v>0</v>
      </c>
      <c r="P68" s="26">
        <v>0</v>
      </c>
      <c r="Q68" s="26">
        <v>14614711</v>
      </c>
      <c r="R68" s="26">
        <v>24.357851666666701</v>
      </c>
      <c r="S68" s="26"/>
    </row>
    <row r="69" spans="1:19" x14ac:dyDescent="0.2">
      <c r="A69" s="10" t="s">
        <v>154</v>
      </c>
      <c r="B69" s="86" t="s">
        <v>155</v>
      </c>
      <c r="C69" s="26">
        <v>2536514000</v>
      </c>
      <c r="D69" s="26">
        <v>2000000000</v>
      </c>
      <c r="E69" s="26">
        <v>0</v>
      </c>
      <c r="F69" s="26">
        <v>662054862</v>
      </c>
      <c r="G69" s="26">
        <v>662054862</v>
      </c>
      <c r="H69" s="26">
        <v>4536514000</v>
      </c>
      <c r="I69" s="26">
        <v>4536514000</v>
      </c>
      <c r="J69" s="26">
        <v>4536514000</v>
      </c>
      <c r="K69" s="26">
        <v>3837385423</v>
      </c>
      <c r="L69" s="26">
        <v>3837385423</v>
      </c>
      <c r="M69" s="26">
        <v>0</v>
      </c>
      <c r="N69" s="26">
        <v>0</v>
      </c>
      <c r="O69" s="26">
        <v>0</v>
      </c>
      <c r="P69" s="26">
        <v>0</v>
      </c>
      <c r="Q69" s="26">
        <v>699128577</v>
      </c>
      <c r="R69" s="26">
        <v>-205.342963971475</v>
      </c>
      <c r="S69" s="26"/>
    </row>
    <row r="70" spans="1:19" x14ac:dyDescent="0.2">
      <c r="A70" s="10" t="s">
        <v>156</v>
      </c>
      <c r="B70" s="86" t="s">
        <v>157</v>
      </c>
      <c r="C70" s="26">
        <v>18000000</v>
      </c>
      <c r="D70" s="26">
        <v>0</v>
      </c>
      <c r="E70" s="26">
        <v>0</v>
      </c>
      <c r="F70" s="26">
        <v>0</v>
      </c>
      <c r="G70" s="26">
        <v>0</v>
      </c>
      <c r="H70" s="26">
        <v>18000000</v>
      </c>
      <c r="I70" s="26">
        <v>18000000</v>
      </c>
      <c r="J70" s="26">
        <v>18000000</v>
      </c>
      <c r="K70" s="26">
        <v>9284520</v>
      </c>
      <c r="L70" s="26">
        <v>9284520</v>
      </c>
      <c r="M70" s="26">
        <v>0</v>
      </c>
      <c r="N70" s="26">
        <v>0</v>
      </c>
      <c r="O70" s="26">
        <v>0</v>
      </c>
      <c r="P70" s="26">
        <v>0</v>
      </c>
      <c r="Q70" s="26">
        <v>8715480</v>
      </c>
      <c r="R70" s="26">
        <v>48.419333333333299</v>
      </c>
      <c r="S70" s="26"/>
    </row>
    <row r="71" spans="1:19" x14ac:dyDescent="0.2">
      <c r="A71" s="10" t="s">
        <v>158</v>
      </c>
      <c r="B71" s="86" t="s">
        <v>159</v>
      </c>
      <c r="C71" s="26">
        <v>0</v>
      </c>
      <c r="D71" s="26">
        <v>2000000000</v>
      </c>
      <c r="E71" s="26">
        <v>0</v>
      </c>
      <c r="F71" s="26">
        <v>0</v>
      </c>
      <c r="G71" s="26">
        <v>0</v>
      </c>
      <c r="H71" s="26">
        <v>2000000000</v>
      </c>
      <c r="I71" s="26">
        <v>2000000000</v>
      </c>
      <c r="J71" s="26">
        <v>2000000000</v>
      </c>
      <c r="K71" s="26">
        <v>862898120</v>
      </c>
      <c r="L71" s="26">
        <v>862898120</v>
      </c>
      <c r="M71" s="26">
        <v>0</v>
      </c>
      <c r="N71" s="26">
        <v>0</v>
      </c>
      <c r="O71" s="26">
        <v>0</v>
      </c>
      <c r="P71" s="26">
        <v>0</v>
      </c>
      <c r="Q71" s="26">
        <v>1137101880</v>
      </c>
      <c r="R71" s="26">
        <v>56.855093999999994</v>
      </c>
      <c r="S71" s="26"/>
    </row>
    <row r="72" spans="1:19" x14ac:dyDescent="0.2">
      <c r="A72" s="10" t="s">
        <v>160</v>
      </c>
      <c r="B72" s="86" t="s">
        <v>161</v>
      </c>
      <c r="C72" s="26">
        <v>0</v>
      </c>
      <c r="D72" s="26">
        <v>0</v>
      </c>
      <c r="E72" s="26">
        <v>0</v>
      </c>
      <c r="F72" s="26">
        <v>655912000</v>
      </c>
      <c r="G72" s="26">
        <v>0</v>
      </c>
      <c r="H72" s="26">
        <v>655912000</v>
      </c>
      <c r="I72" s="26">
        <v>655912000</v>
      </c>
      <c r="J72" s="26">
        <v>655912000</v>
      </c>
      <c r="K72" s="26">
        <v>385495800</v>
      </c>
      <c r="L72" s="26">
        <v>385495800</v>
      </c>
      <c r="M72" s="26">
        <v>0</v>
      </c>
      <c r="N72" s="26">
        <v>0</v>
      </c>
      <c r="O72" s="26">
        <v>0</v>
      </c>
      <c r="P72" s="26">
        <v>0</v>
      </c>
      <c r="Q72" s="26">
        <v>270416200</v>
      </c>
      <c r="R72" s="26">
        <v>41.227512227249996</v>
      </c>
      <c r="S72" s="26"/>
    </row>
    <row r="73" spans="1:19" x14ac:dyDescent="0.2">
      <c r="A73" s="10" t="s">
        <v>162</v>
      </c>
      <c r="B73" s="86" t="s">
        <v>163</v>
      </c>
      <c r="C73" s="26">
        <v>2518514000</v>
      </c>
      <c r="D73" s="26">
        <v>0</v>
      </c>
      <c r="E73" s="26">
        <v>0</v>
      </c>
      <c r="F73" s="26">
        <v>6142862</v>
      </c>
      <c r="G73" s="26">
        <v>662054862</v>
      </c>
      <c r="H73" s="26">
        <v>1862602000</v>
      </c>
      <c r="I73" s="26">
        <v>1862602000</v>
      </c>
      <c r="J73" s="26">
        <v>1862602000</v>
      </c>
      <c r="K73" s="26">
        <v>2579706983</v>
      </c>
      <c r="L73" s="26">
        <v>2579706983</v>
      </c>
      <c r="M73" s="26">
        <v>0</v>
      </c>
      <c r="N73" s="26">
        <v>0</v>
      </c>
      <c r="O73" s="26">
        <v>0</v>
      </c>
      <c r="P73" s="26">
        <v>0</v>
      </c>
      <c r="Q73" s="26">
        <v>-717104983</v>
      </c>
      <c r="R73" s="26">
        <v>-351.84490353205899</v>
      </c>
      <c r="S73" s="26"/>
    </row>
    <row r="74" spans="1:19" x14ac:dyDescent="0.2">
      <c r="A74" s="10" t="s">
        <v>164</v>
      </c>
      <c r="B74" s="86" t="s">
        <v>165</v>
      </c>
      <c r="C74" s="26">
        <v>2518514000</v>
      </c>
      <c r="D74" s="26">
        <v>0</v>
      </c>
      <c r="E74" s="26">
        <v>0</v>
      </c>
      <c r="F74" s="26">
        <v>6142862</v>
      </c>
      <c r="G74" s="26">
        <v>662054862</v>
      </c>
      <c r="H74" s="26">
        <v>1862602000</v>
      </c>
      <c r="I74" s="26">
        <v>1862602000</v>
      </c>
      <c r="J74" s="26">
        <v>1862602000</v>
      </c>
      <c r="K74" s="26">
        <v>2579706983</v>
      </c>
      <c r="L74" s="26">
        <v>2579706983</v>
      </c>
      <c r="M74" s="26">
        <v>0</v>
      </c>
      <c r="N74" s="26">
        <v>0</v>
      </c>
      <c r="O74" s="26">
        <v>0</v>
      </c>
      <c r="P74" s="26">
        <v>0</v>
      </c>
      <c r="Q74" s="26">
        <v>-717104983</v>
      </c>
      <c r="R74" s="26">
        <v>-351.84490353205899</v>
      </c>
      <c r="S74" s="26"/>
    </row>
    <row r="75" spans="1:19" ht="25.5" x14ac:dyDescent="0.2">
      <c r="A75" s="10" t="s">
        <v>166</v>
      </c>
      <c r="B75" s="87" t="s">
        <v>167</v>
      </c>
      <c r="C75" s="26">
        <v>15749671</v>
      </c>
      <c r="D75" s="26">
        <v>0</v>
      </c>
      <c r="E75" s="26">
        <v>0</v>
      </c>
      <c r="F75" s="26">
        <v>0</v>
      </c>
      <c r="G75" s="26">
        <v>5572600</v>
      </c>
      <c r="H75" s="26">
        <v>10177071</v>
      </c>
      <c r="I75" s="26">
        <v>10177071</v>
      </c>
      <c r="J75" s="26">
        <v>10177071</v>
      </c>
      <c r="K75" s="26">
        <v>5708534</v>
      </c>
      <c r="L75" s="26">
        <v>5708534</v>
      </c>
      <c r="M75" s="26">
        <v>0</v>
      </c>
      <c r="N75" s="26">
        <v>0</v>
      </c>
      <c r="O75" s="26">
        <v>0</v>
      </c>
      <c r="P75" s="26">
        <v>0</v>
      </c>
      <c r="Q75" s="26">
        <v>4468537</v>
      </c>
      <c r="R75" s="26">
        <v>43.907888625322599</v>
      </c>
      <c r="S75" s="26"/>
    </row>
    <row r="76" spans="1:19" x14ac:dyDescent="0.2">
      <c r="A76" s="10" t="s">
        <v>168</v>
      </c>
      <c r="B76" s="86" t="s">
        <v>169</v>
      </c>
      <c r="C76" s="26">
        <v>8617357</v>
      </c>
      <c r="D76" s="26">
        <v>0</v>
      </c>
      <c r="E76" s="26">
        <v>0</v>
      </c>
      <c r="F76" s="26">
        <v>0</v>
      </c>
      <c r="G76" s="26">
        <v>0</v>
      </c>
      <c r="H76" s="26">
        <v>8617357</v>
      </c>
      <c r="I76" s="26">
        <v>8617357</v>
      </c>
      <c r="J76" s="26">
        <v>8617357</v>
      </c>
      <c r="K76" s="26">
        <v>11062743</v>
      </c>
      <c r="L76" s="26">
        <v>11062743</v>
      </c>
      <c r="M76" s="26">
        <v>0</v>
      </c>
      <c r="N76" s="26">
        <v>0</v>
      </c>
      <c r="O76" s="26">
        <v>0</v>
      </c>
      <c r="P76" s="26">
        <v>0</v>
      </c>
      <c r="Q76" s="26">
        <v>-2445386</v>
      </c>
      <c r="R76" s="26">
        <v>-28.377447980859998</v>
      </c>
      <c r="S76" s="26"/>
    </row>
    <row r="77" spans="1:19" ht="25.5" x14ac:dyDescent="0.2">
      <c r="A77" s="10" t="s">
        <v>170</v>
      </c>
      <c r="B77" s="87" t="s">
        <v>171</v>
      </c>
      <c r="C77" s="26">
        <v>10782433</v>
      </c>
      <c r="D77" s="26">
        <v>0</v>
      </c>
      <c r="E77" s="26">
        <v>0</v>
      </c>
      <c r="F77" s="26">
        <v>0</v>
      </c>
      <c r="G77" s="26">
        <v>7764651</v>
      </c>
      <c r="H77" s="26">
        <v>3017782</v>
      </c>
      <c r="I77" s="26">
        <v>3017782</v>
      </c>
      <c r="J77" s="26">
        <v>3017782</v>
      </c>
      <c r="K77" s="26">
        <v>2271300</v>
      </c>
      <c r="L77" s="26">
        <v>2271300</v>
      </c>
      <c r="M77" s="26">
        <v>0</v>
      </c>
      <c r="N77" s="26">
        <v>0</v>
      </c>
      <c r="O77" s="26">
        <v>0</v>
      </c>
      <c r="P77" s="26">
        <v>0</v>
      </c>
      <c r="Q77" s="26">
        <v>746482</v>
      </c>
      <c r="R77" s="26">
        <v>24.736114139457403</v>
      </c>
      <c r="S77" s="26"/>
    </row>
    <row r="78" spans="1:19" ht="38.25" x14ac:dyDescent="0.2">
      <c r="A78" s="10" t="s">
        <v>172</v>
      </c>
      <c r="B78" s="87" t="s">
        <v>173</v>
      </c>
      <c r="C78" s="26">
        <v>252210656</v>
      </c>
      <c r="D78" s="26">
        <v>0</v>
      </c>
      <c r="E78" s="26">
        <v>0</v>
      </c>
      <c r="F78" s="26">
        <v>0</v>
      </c>
      <c r="G78" s="26">
        <v>109627440</v>
      </c>
      <c r="H78" s="26">
        <v>142583216</v>
      </c>
      <c r="I78" s="26">
        <v>142583216</v>
      </c>
      <c r="J78" s="26">
        <v>142583216</v>
      </c>
      <c r="K78" s="26">
        <v>194060987</v>
      </c>
      <c r="L78" s="26">
        <v>194060987</v>
      </c>
      <c r="M78" s="26">
        <v>0</v>
      </c>
      <c r="N78" s="26">
        <v>0</v>
      </c>
      <c r="O78" s="26">
        <v>0</v>
      </c>
      <c r="P78" s="26">
        <v>0</v>
      </c>
      <c r="Q78" s="26">
        <v>-51477771</v>
      </c>
      <c r="R78" s="26">
        <v>-36.103668050242298</v>
      </c>
      <c r="S78" s="26"/>
    </row>
    <row r="79" spans="1:19" x14ac:dyDescent="0.2">
      <c r="A79" s="10" t="s">
        <v>174</v>
      </c>
      <c r="B79" s="86" t="s">
        <v>175</v>
      </c>
      <c r="C79" s="26">
        <v>89845956</v>
      </c>
      <c r="D79" s="26">
        <v>0</v>
      </c>
      <c r="E79" s="26">
        <v>0</v>
      </c>
      <c r="F79" s="26">
        <v>0</v>
      </c>
      <c r="G79" s="26">
        <v>49970339</v>
      </c>
      <c r="H79" s="26">
        <v>39875617</v>
      </c>
      <c r="I79" s="26">
        <v>39875617</v>
      </c>
      <c r="J79" s="26">
        <v>39875617</v>
      </c>
      <c r="K79" s="26">
        <v>67836160</v>
      </c>
      <c r="L79" s="26">
        <v>67836160</v>
      </c>
      <c r="M79" s="26">
        <v>0</v>
      </c>
      <c r="N79" s="26">
        <v>0</v>
      </c>
      <c r="O79" s="26">
        <v>0</v>
      </c>
      <c r="P79" s="26">
        <v>0</v>
      </c>
      <c r="Q79" s="26">
        <v>-27960543</v>
      </c>
      <c r="R79" s="26">
        <v>-70.119399030239506</v>
      </c>
      <c r="S79" s="26"/>
    </row>
    <row r="80" spans="1:19" ht="25.5" x14ac:dyDescent="0.2">
      <c r="A80" s="10" t="s">
        <v>176</v>
      </c>
      <c r="B80" s="87" t="s">
        <v>177</v>
      </c>
      <c r="C80" s="26">
        <v>65704088</v>
      </c>
      <c r="D80" s="26">
        <v>0</v>
      </c>
      <c r="E80" s="26">
        <v>0</v>
      </c>
      <c r="F80" s="26">
        <v>0</v>
      </c>
      <c r="G80" s="26">
        <v>33100029</v>
      </c>
      <c r="H80" s="26">
        <v>32604059</v>
      </c>
      <c r="I80" s="26">
        <v>32604059</v>
      </c>
      <c r="J80" s="26">
        <v>32604059</v>
      </c>
      <c r="K80" s="26">
        <v>62509248</v>
      </c>
      <c r="L80" s="26">
        <v>62509248</v>
      </c>
      <c r="M80" s="26">
        <v>0</v>
      </c>
      <c r="N80" s="26">
        <v>0</v>
      </c>
      <c r="O80" s="26">
        <v>0</v>
      </c>
      <c r="P80" s="26">
        <v>0</v>
      </c>
      <c r="Q80" s="26">
        <v>-29905189</v>
      </c>
      <c r="R80" s="26">
        <v>-91.722288319991094</v>
      </c>
      <c r="S80" s="26"/>
    </row>
    <row r="81" spans="1:19" ht="25.5" x14ac:dyDescent="0.2">
      <c r="A81" s="10" t="s">
        <v>178</v>
      </c>
      <c r="B81" s="87" t="s">
        <v>179</v>
      </c>
      <c r="C81" s="26">
        <v>508508638</v>
      </c>
      <c r="D81" s="26">
        <v>0</v>
      </c>
      <c r="E81" s="26">
        <v>0</v>
      </c>
      <c r="F81" s="26">
        <v>0</v>
      </c>
      <c r="G81" s="26">
        <v>143139384</v>
      </c>
      <c r="H81" s="26">
        <v>365369254</v>
      </c>
      <c r="I81" s="26">
        <v>365369254</v>
      </c>
      <c r="J81" s="26">
        <v>365369254</v>
      </c>
      <c r="K81" s="26">
        <v>348224881</v>
      </c>
      <c r="L81" s="26">
        <v>348224881</v>
      </c>
      <c r="M81" s="26">
        <v>0</v>
      </c>
      <c r="N81" s="26">
        <v>0</v>
      </c>
      <c r="O81" s="26">
        <v>0</v>
      </c>
      <c r="P81" s="26">
        <v>0</v>
      </c>
      <c r="Q81" s="26">
        <v>17144373</v>
      </c>
      <c r="R81" s="26">
        <v>4.6923414634117</v>
      </c>
      <c r="S81" s="26"/>
    </row>
    <row r="82" spans="1:19" ht="25.5" x14ac:dyDescent="0.2">
      <c r="A82" s="10" t="s">
        <v>180</v>
      </c>
      <c r="B82" s="87" t="s">
        <v>181</v>
      </c>
      <c r="C82" s="26">
        <v>509409432</v>
      </c>
      <c r="D82" s="26">
        <v>0</v>
      </c>
      <c r="E82" s="26">
        <v>0</v>
      </c>
      <c r="F82" s="26">
        <v>0</v>
      </c>
      <c r="G82" s="26">
        <v>114271463</v>
      </c>
      <c r="H82" s="26">
        <v>395137969</v>
      </c>
      <c r="I82" s="26">
        <v>395137969</v>
      </c>
      <c r="J82" s="26">
        <v>395137969</v>
      </c>
      <c r="K82" s="26">
        <v>577299280</v>
      </c>
      <c r="L82" s="26">
        <v>577299280</v>
      </c>
      <c r="M82" s="26">
        <v>0</v>
      </c>
      <c r="N82" s="26">
        <v>0</v>
      </c>
      <c r="O82" s="26">
        <v>0</v>
      </c>
      <c r="P82" s="26">
        <v>0</v>
      </c>
      <c r="Q82" s="26">
        <v>-182161311</v>
      </c>
      <c r="R82" s="26">
        <v>-46.100685150811202</v>
      </c>
      <c r="S82" s="26"/>
    </row>
    <row r="83" spans="1:19" ht="25.5" x14ac:dyDescent="0.2">
      <c r="A83" s="10" t="s">
        <v>182</v>
      </c>
      <c r="B83" s="87" t="s">
        <v>183</v>
      </c>
      <c r="C83" s="26">
        <v>64319773</v>
      </c>
      <c r="D83" s="26">
        <v>0</v>
      </c>
      <c r="E83" s="26">
        <v>0</v>
      </c>
      <c r="F83" s="26">
        <v>0</v>
      </c>
      <c r="G83" s="26">
        <v>33744695</v>
      </c>
      <c r="H83" s="26">
        <v>30575078</v>
      </c>
      <c r="I83" s="26">
        <v>30575078</v>
      </c>
      <c r="J83" s="26">
        <v>30575078</v>
      </c>
      <c r="K83" s="26">
        <v>41319011</v>
      </c>
      <c r="L83" s="26">
        <v>41319011</v>
      </c>
      <c r="M83" s="26">
        <v>0</v>
      </c>
      <c r="N83" s="26">
        <v>0</v>
      </c>
      <c r="O83" s="26">
        <v>0</v>
      </c>
      <c r="P83" s="26">
        <v>0</v>
      </c>
      <c r="Q83" s="26">
        <v>-10743933</v>
      </c>
      <c r="R83" s="26">
        <v>-35.139511336651395</v>
      </c>
      <c r="S83" s="26"/>
    </row>
    <row r="84" spans="1:19" ht="25.5" x14ac:dyDescent="0.2">
      <c r="A84" s="10" t="s">
        <v>184</v>
      </c>
      <c r="B84" s="87" t="s">
        <v>185</v>
      </c>
      <c r="C84" s="26">
        <v>46276425</v>
      </c>
      <c r="D84" s="26">
        <v>0</v>
      </c>
      <c r="E84" s="26">
        <v>0</v>
      </c>
      <c r="F84" s="26">
        <v>0</v>
      </c>
      <c r="G84" s="26">
        <v>5093196</v>
      </c>
      <c r="H84" s="26">
        <v>41183229</v>
      </c>
      <c r="I84" s="26">
        <v>41183229</v>
      </c>
      <c r="J84" s="26">
        <v>41183229</v>
      </c>
      <c r="K84" s="26">
        <v>54101110</v>
      </c>
      <c r="L84" s="26">
        <v>54101110</v>
      </c>
      <c r="M84" s="26">
        <v>0</v>
      </c>
      <c r="N84" s="26">
        <v>0</v>
      </c>
      <c r="O84" s="26">
        <v>0</v>
      </c>
      <c r="P84" s="26">
        <v>0</v>
      </c>
      <c r="Q84" s="26">
        <v>-12917881</v>
      </c>
      <c r="R84" s="26">
        <v>-31.366848383840896</v>
      </c>
      <c r="S84" s="26"/>
    </row>
    <row r="85" spans="1:19" x14ac:dyDescent="0.2">
      <c r="A85" s="10" t="s">
        <v>186</v>
      </c>
      <c r="B85" s="86" t="s">
        <v>187</v>
      </c>
      <c r="C85" s="26">
        <v>29403990</v>
      </c>
      <c r="D85" s="26">
        <v>0</v>
      </c>
      <c r="E85" s="26">
        <v>0</v>
      </c>
      <c r="F85" s="26">
        <v>0</v>
      </c>
      <c r="G85" s="26">
        <v>10548983</v>
      </c>
      <c r="H85" s="26">
        <v>18855007</v>
      </c>
      <c r="I85" s="26">
        <v>18855007</v>
      </c>
      <c r="J85" s="26">
        <v>18855007</v>
      </c>
      <c r="K85" s="26">
        <v>19251525</v>
      </c>
      <c r="L85" s="26">
        <v>19251525</v>
      </c>
      <c r="M85" s="26">
        <v>0</v>
      </c>
      <c r="N85" s="26">
        <v>0</v>
      </c>
      <c r="O85" s="26">
        <v>0</v>
      </c>
      <c r="P85" s="26">
        <v>0</v>
      </c>
      <c r="Q85" s="26">
        <v>-396518</v>
      </c>
      <c r="R85" s="26">
        <v>-2.10298516463028</v>
      </c>
      <c r="S85" s="26"/>
    </row>
    <row r="86" spans="1:19" x14ac:dyDescent="0.2">
      <c r="A86" s="10" t="s">
        <v>188</v>
      </c>
      <c r="B86" s="86" t="s">
        <v>189</v>
      </c>
      <c r="C86" s="26">
        <v>41626683</v>
      </c>
      <c r="D86" s="26">
        <v>0</v>
      </c>
      <c r="E86" s="26">
        <v>0</v>
      </c>
      <c r="F86" s="26">
        <v>0</v>
      </c>
      <c r="G86" s="26">
        <v>18046833</v>
      </c>
      <c r="H86" s="26">
        <v>23579850</v>
      </c>
      <c r="I86" s="26">
        <v>23579850</v>
      </c>
      <c r="J86" s="26">
        <v>23579850</v>
      </c>
      <c r="K86" s="26">
        <v>25656489</v>
      </c>
      <c r="L86" s="26">
        <v>25656489</v>
      </c>
      <c r="M86" s="26">
        <v>0</v>
      </c>
      <c r="N86" s="26">
        <v>0</v>
      </c>
      <c r="O86" s="26">
        <v>0</v>
      </c>
      <c r="P86" s="26">
        <v>0</v>
      </c>
      <c r="Q86" s="26">
        <v>-2076639</v>
      </c>
      <c r="R86" s="26">
        <v>-8.8068371936208205</v>
      </c>
      <c r="S86" s="26"/>
    </row>
    <row r="87" spans="1:19" x14ac:dyDescent="0.2">
      <c r="A87" s="10" t="s">
        <v>190</v>
      </c>
      <c r="B87" s="86" t="s">
        <v>191</v>
      </c>
      <c r="C87" s="26">
        <v>47156102</v>
      </c>
      <c r="D87" s="26">
        <v>0</v>
      </c>
      <c r="E87" s="26">
        <v>0</v>
      </c>
      <c r="F87" s="26">
        <v>0</v>
      </c>
      <c r="G87" s="26">
        <v>9155609</v>
      </c>
      <c r="H87" s="26">
        <v>38000493</v>
      </c>
      <c r="I87" s="26">
        <v>38000493</v>
      </c>
      <c r="J87" s="26">
        <v>38000493</v>
      </c>
      <c r="K87" s="26">
        <v>51089108</v>
      </c>
      <c r="L87" s="26">
        <v>51089108</v>
      </c>
      <c r="M87" s="26">
        <v>0</v>
      </c>
      <c r="N87" s="26">
        <v>0</v>
      </c>
      <c r="O87" s="26">
        <v>0</v>
      </c>
      <c r="P87" s="26">
        <v>0</v>
      </c>
      <c r="Q87" s="26">
        <v>-13088615</v>
      </c>
      <c r="R87" s="26">
        <v>-34.443276828013801</v>
      </c>
      <c r="S87" s="26"/>
    </row>
    <row r="88" spans="1:19" x14ac:dyDescent="0.2">
      <c r="A88" s="10" t="s">
        <v>192</v>
      </c>
      <c r="B88" s="86" t="s">
        <v>193</v>
      </c>
      <c r="C88" s="26">
        <v>112433527</v>
      </c>
      <c r="D88" s="26">
        <v>0</v>
      </c>
      <c r="E88" s="26">
        <v>0</v>
      </c>
      <c r="F88" s="26">
        <v>0</v>
      </c>
      <c r="G88" s="26">
        <v>60276577</v>
      </c>
      <c r="H88" s="26">
        <v>52156950</v>
      </c>
      <c r="I88" s="26">
        <v>52156950</v>
      </c>
      <c r="J88" s="26">
        <v>52156950</v>
      </c>
      <c r="K88" s="26">
        <v>73212169</v>
      </c>
      <c r="L88" s="26">
        <v>73212169</v>
      </c>
      <c r="M88" s="26">
        <v>0</v>
      </c>
      <c r="N88" s="26">
        <v>0</v>
      </c>
      <c r="O88" s="26">
        <v>0</v>
      </c>
      <c r="P88" s="26">
        <v>0</v>
      </c>
      <c r="Q88" s="26">
        <v>-21055219</v>
      </c>
      <c r="R88" s="26">
        <v>-40.368961375233802</v>
      </c>
      <c r="S88" s="26"/>
    </row>
    <row r="89" spans="1:19" x14ac:dyDescent="0.2">
      <c r="A89" s="10" t="s">
        <v>194</v>
      </c>
      <c r="B89" s="86" t="s">
        <v>195</v>
      </c>
      <c r="C89" s="26">
        <v>121801304</v>
      </c>
      <c r="D89" s="26">
        <v>0</v>
      </c>
      <c r="E89" s="26">
        <v>0</v>
      </c>
      <c r="F89" s="26">
        <v>0</v>
      </c>
      <c r="G89" s="26">
        <v>61743063</v>
      </c>
      <c r="H89" s="26">
        <v>60058241</v>
      </c>
      <c r="I89" s="26">
        <v>60058241</v>
      </c>
      <c r="J89" s="26">
        <v>60058241</v>
      </c>
      <c r="K89" s="26">
        <v>84354172</v>
      </c>
      <c r="L89" s="26">
        <v>84354172</v>
      </c>
      <c r="M89" s="26">
        <v>0</v>
      </c>
      <c r="N89" s="26">
        <v>0</v>
      </c>
      <c r="O89" s="26">
        <v>0</v>
      </c>
      <c r="P89" s="26">
        <v>0</v>
      </c>
      <c r="Q89" s="26">
        <v>-24295931</v>
      </c>
      <c r="R89" s="26">
        <v>-40.453950357953396</v>
      </c>
      <c r="S89" s="26"/>
    </row>
    <row r="90" spans="1:19" x14ac:dyDescent="0.2">
      <c r="A90" s="10" t="s">
        <v>196</v>
      </c>
      <c r="B90" s="86" t="s">
        <v>197</v>
      </c>
      <c r="C90" s="26">
        <v>594667965</v>
      </c>
      <c r="D90" s="26">
        <v>0</v>
      </c>
      <c r="E90" s="26">
        <v>0</v>
      </c>
      <c r="F90" s="26">
        <v>6142862</v>
      </c>
      <c r="G90" s="26">
        <v>0</v>
      </c>
      <c r="H90" s="26">
        <v>600810827</v>
      </c>
      <c r="I90" s="26">
        <v>600810827</v>
      </c>
      <c r="J90" s="26">
        <v>600810827</v>
      </c>
      <c r="K90" s="26">
        <v>961750266</v>
      </c>
      <c r="L90" s="26">
        <v>961750266</v>
      </c>
      <c r="M90" s="26">
        <v>0</v>
      </c>
      <c r="N90" s="26">
        <v>0</v>
      </c>
      <c r="O90" s="26">
        <v>0</v>
      </c>
      <c r="P90" s="26">
        <v>0</v>
      </c>
      <c r="Q90" s="26">
        <v>-360939439</v>
      </c>
      <c r="R90" s="26">
        <v>-60.075388588161992</v>
      </c>
      <c r="S90" s="26"/>
    </row>
    <row r="91" spans="1:19" x14ac:dyDescent="0.2">
      <c r="A91" s="10" t="s">
        <v>198</v>
      </c>
      <c r="B91" s="86" t="s">
        <v>199</v>
      </c>
      <c r="C91" s="26">
        <v>0</v>
      </c>
      <c r="D91" s="26">
        <v>0</v>
      </c>
      <c r="E91" s="26">
        <v>0</v>
      </c>
      <c r="F91" s="26">
        <v>0</v>
      </c>
      <c r="G91" s="26">
        <v>0</v>
      </c>
      <c r="H91" s="26">
        <v>0</v>
      </c>
      <c r="I91" s="26">
        <v>0</v>
      </c>
      <c r="J91" s="26">
        <v>0</v>
      </c>
      <c r="K91" s="26">
        <v>0</v>
      </c>
      <c r="L91" s="26">
        <v>0</v>
      </c>
      <c r="M91" s="26">
        <v>0</v>
      </c>
      <c r="N91" s="26">
        <v>0</v>
      </c>
      <c r="O91" s="26">
        <v>0</v>
      </c>
      <c r="P91" s="26">
        <v>0</v>
      </c>
      <c r="Q91" s="26">
        <v>0</v>
      </c>
      <c r="R91" s="26">
        <v>100</v>
      </c>
      <c r="S91" s="26"/>
    </row>
    <row r="92" spans="1:19" x14ac:dyDescent="0.2">
      <c r="A92" s="10" t="s">
        <v>200</v>
      </c>
      <c r="B92" s="86" t="s">
        <v>201</v>
      </c>
      <c r="C92" s="26">
        <v>7862746000</v>
      </c>
      <c r="D92" s="26">
        <v>0</v>
      </c>
      <c r="E92" s="26">
        <v>0</v>
      </c>
      <c r="F92" s="26">
        <v>0</v>
      </c>
      <c r="G92" s="26">
        <v>0</v>
      </c>
      <c r="H92" s="26">
        <v>7862746000</v>
      </c>
      <c r="I92" s="26">
        <v>7862746000</v>
      </c>
      <c r="J92" s="26">
        <v>7862746000</v>
      </c>
      <c r="K92" s="26">
        <v>5898234084.4099998</v>
      </c>
      <c r="L92" s="26">
        <v>5898234084.4099998</v>
      </c>
      <c r="M92" s="26">
        <v>0</v>
      </c>
      <c r="N92" s="26">
        <v>0</v>
      </c>
      <c r="O92" s="26">
        <v>0</v>
      </c>
      <c r="P92" s="26">
        <v>0</v>
      </c>
      <c r="Q92" s="26">
        <v>1964511915.5899999</v>
      </c>
      <c r="R92" s="26">
        <v>633.92034226200008</v>
      </c>
      <c r="S92" s="26"/>
    </row>
    <row r="93" spans="1:19" x14ac:dyDescent="0.2">
      <c r="A93" s="10" t="s">
        <v>202</v>
      </c>
      <c r="B93" s="86" t="s">
        <v>203</v>
      </c>
      <c r="C93" s="26">
        <v>3736746000</v>
      </c>
      <c r="D93" s="26">
        <v>0</v>
      </c>
      <c r="E93" s="26">
        <v>0</v>
      </c>
      <c r="F93" s="26">
        <v>0</v>
      </c>
      <c r="G93" s="26">
        <v>0</v>
      </c>
      <c r="H93" s="26">
        <v>3736746000</v>
      </c>
      <c r="I93" s="26">
        <v>3736746000</v>
      </c>
      <c r="J93" s="26">
        <v>3736746000</v>
      </c>
      <c r="K93" s="26">
        <v>3304022933.4099998</v>
      </c>
      <c r="L93" s="26">
        <v>3304022933.4099998</v>
      </c>
      <c r="M93" s="26">
        <v>0</v>
      </c>
      <c r="N93" s="26">
        <v>0</v>
      </c>
      <c r="O93" s="26">
        <v>0</v>
      </c>
      <c r="P93" s="26">
        <v>0</v>
      </c>
      <c r="Q93" s="26">
        <v>432723066.58999997</v>
      </c>
      <c r="R93" s="26">
        <v>33.9203422619997</v>
      </c>
      <c r="S93" s="26"/>
    </row>
    <row r="94" spans="1:19" x14ac:dyDescent="0.2">
      <c r="A94" s="10" t="s">
        <v>204</v>
      </c>
      <c r="B94" s="86" t="s">
        <v>205</v>
      </c>
      <c r="C94" s="26">
        <v>3214686000</v>
      </c>
      <c r="D94" s="26">
        <v>0</v>
      </c>
      <c r="E94" s="26">
        <v>0</v>
      </c>
      <c r="F94" s="26">
        <v>0</v>
      </c>
      <c r="G94" s="26">
        <v>0</v>
      </c>
      <c r="H94" s="26">
        <v>3214686000</v>
      </c>
      <c r="I94" s="26">
        <v>3214686000</v>
      </c>
      <c r="J94" s="26">
        <v>3214686000</v>
      </c>
      <c r="K94" s="26">
        <v>2297819884.4099998</v>
      </c>
      <c r="L94" s="26">
        <v>2297819884.4099998</v>
      </c>
      <c r="M94" s="26">
        <v>0</v>
      </c>
      <c r="N94" s="26">
        <v>0</v>
      </c>
      <c r="O94" s="26">
        <v>0</v>
      </c>
      <c r="P94" s="26">
        <v>0</v>
      </c>
      <c r="Q94" s="26">
        <v>916866115.59000003</v>
      </c>
      <c r="R94" s="26">
        <v>28.521171759543499</v>
      </c>
      <c r="S94" s="26"/>
    </row>
    <row r="95" spans="1:19" x14ac:dyDescent="0.2">
      <c r="A95" s="10" t="s">
        <v>206</v>
      </c>
      <c r="B95" s="86" t="s">
        <v>207</v>
      </c>
      <c r="C95" s="26">
        <v>517060000</v>
      </c>
      <c r="D95" s="26">
        <v>0</v>
      </c>
      <c r="E95" s="26">
        <v>0</v>
      </c>
      <c r="F95" s="26">
        <v>0</v>
      </c>
      <c r="G95" s="26">
        <v>0</v>
      </c>
      <c r="H95" s="26">
        <v>517060000</v>
      </c>
      <c r="I95" s="26">
        <v>517060000</v>
      </c>
      <c r="J95" s="26">
        <v>517060000</v>
      </c>
      <c r="K95" s="26">
        <v>1006203049</v>
      </c>
      <c r="L95" s="26">
        <v>1006203049</v>
      </c>
      <c r="M95" s="26">
        <v>0</v>
      </c>
      <c r="N95" s="26">
        <v>0</v>
      </c>
      <c r="O95" s="26">
        <v>0</v>
      </c>
      <c r="P95" s="26">
        <v>0</v>
      </c>
      <c r="Q95" s="26">
        <v>-489143049</v>
      </c>
      <c r="R95" s="26">
        <v>-94.600829497543785</v>
      </c>
      <c r="S95" s="26"/>
    </row>
    <row r="96" spans="1:19" x14ac:dyDescent="0.2">
      <c r="A96" s="10" t="s">
        <v>208</v>
      </c>
      <c r="B96" s="86" t="s">
        <v>209</v>
      </c>
      <c r="C96" s="26">
        <v>5000000</v>
      </c>
      <c r="D96" s="26">
        <v>0</v>
      </c>
      <c r="E96" s="26">
        <v>0</v>
      </c>
      <c r="F96" s="26">
        <v>0</v>
      </c>
      <c r="G96" s="26">
        <v>0</v>
      </c>
      <c r="H96" s="26">
        <v>5000000</v>
      </c>
      <c r="I96" s="26">
        <v>5000000</v>
      </c>
      <c r="J96" s="26">
        <v>5000000</v>
      </c>
      <c r="K96" s="26">
        <v>0</v>
      </c>
      <c r="L96" s="26">
        <v>0</v>
      </c>
      <c r="M96" s="26">
        <v>0</v>
      </c>
      <c r="N96" s="26">
        <v>0</v>
      </c>
      <c r="O96" s="26">
        <v>0</v>
      </c>
      <c r="P96" s="26">
        <v>0</v>
      </c>
      <c r="Q96" s="26">
        <v>5000000</v>
      </c>
      <c r="R96" s="26">
        <v>100</v>
      </c>
      <c r="S96" s="26"/>
    </row>
    <row r="97" spans="1:19" x14ac:dyDescent="0.2">
      <c r="A97" s="10" t="s">
        <v>210</v>
      </c>
      <c r="B97" s="86" t="s">
        <v>211</v>
      </c>
      <c r="C97" s="26">
        <v>4126000000</v>
      </c>
      <c r="D97" s="26">
        <v>0</v>
      </c>
      <c r="E97" s="26">
        <v>0</v>
      </c>
      <c r="F97" s="26">
        <v>0</v>
      </c>
      <c r="G97" s="26">
        <v>0</v>
      </c>
      <c r="H97" s="26">
        <v>4126000000</v>
      </c>
      <c r="I97" s="26">
        <v>4126000000</v>
      </c>
      <c r="J97" s="26">
        <v>4126000000</v>
      </c>
      <c r="K97" s="26">
        <v>0</v>
      </c>
      <c r="L97" s="26">
        <v>0</v>
      </c>
      <c r="M97" s="26">
        <v>0</v>
      </c>
      <c r="N97" s="26">
        <v>0</v>
      </c>
      <c r="O97" s="26">
        <v>0</v>
      </c>
      <c r="P97" s="26">
        <v>0</v>
      </c>
      <c r="Q97" s="26">
        <v>4126000000</v>
      </c>
      <c r="R97" s="26">
        <v>100</v>
      </c>
      <c r="S97" s="26"/>
    </row>
    <row r="98" spans="1:19" x14ac:dyDescent="0.2">
      <c r="A98" s="10" t="s">
        <v>210</v>
      </c>
      <c r="B98" s="86" t="s">
        <v>211</v>
      </c>
      <c r="C98" s="26">
        <v>0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I98" s="26">
        <v>0</v>
      </c>
      <c r="J98" s="26">
        <v>0</v>
      </c>
      <c r="K98" s="26">
        <v>2594211151</v>
      </c>
      <c r="L98" s="26">
        <v>2594211151</v>
      </c>
      <c r="M98" s="26">
        <v>0</v>
      </c>
      <c r="N98" s="26">
        <v>0</v>
      </c>
      <c r="O98" s="26">
        <v>0</v>
      </c>
      <c r="P98" s="26">
        <v>0</v>
      </c>
      <c r="Q98" s="26">
        <v>-2594211151</v>
      </c>
      <c r="R98" s="26">
        <v>500</v>
      </c>
      <c r="S98" s="26"/>
    </row>
    <row r="99" spans="1:19" x14ac:dyDescent="0.2">
      <c r="A99" s="10" t="s">
        <v>212</v>
      </c>
      <c r="B99" s="86" t="s">
        <v>213</v>
      </c>
      <c r="C99" s="26">
        <v>0</v>
      </c>
      <c r="D99" s="26">
        <v>0</v>
      </c>
      <c r="E99" s="26">
        <v>0</v>
      </c>
      <c r="F99" s="26">
        <v>0</v>
      </c>
      <c r="G99" s="26">
        <v>0</v>
      </c>
      <c r="H99" s="26">
        <v>0</v>
      </c>
      <c r="I99" s="26">
        <v>0</v>
      </c>
      <c r="J99" s="26">
        <v>0</v>
      </c>
      <c r="K99" s="26">
        <v>231107934</v>
      </c>
      <c r="L99" s="26">
        <v>231107934</v>
      </c>
      <c r="M99" s="26">
        <v>0</v>
      </c>
      <c r="N99" s="26">
        <v>0</v>
      </c>
      <c r="O99" s="26">
        <v>0</v>
      </c>
      <c r="P99" s="26">
        <v>0</v>
      </c>
      <c r="Q99" s="26">
        <v>-231107934</v>
      </c>
      <c r="R99" s="26">
        <v>100</v>
      </c>
      <c r="S99" s="26"/>
    </row>
    <row r="100" spans="1:19" x14ac:dyDescent="0.2">
      <c r="A100" s="10" t="s">
        <v>214</v>
      </c>
      <c r="B100" s="86" t="s">
        <v>215</v>
      </c>
      <c r="C100" s="26">
        <v>0</v>
      </c>
      <c r="D100" s="26">
        <v>0</v>
      </c>
      <c r="E100" s="26">
        <v>0</v>
      </c>
      <c r="F100" s="26">
        <v>0</v>
      </c>
      <c r="G100" s="26">
        <v>0</v>
      </c>
      <c r="H100" s="26">
        <v>0</v>
      </c>
      <c r="I100" s="26">
        <v>0</v>
      </c>
      <c r="J100" s="26">
        <v>0</v>
      </c>
      <c r="K100" s="26">
        <v>0</v>
      </c>
      <c r="L100" s="26">
        <v>0</v>
      </c>
      <c r="M100" s="26">
        <v>0</v>
      </c>
      <c r="N100" s="26">
        <v>0</v>
      </c>
      <c r="O100" s="26">
        <v>0</v>
      </c>
      <c r="P100" s="26">
        <v>0</v>
      </c>
      <c r="Q100" s="26">
        <v>0</v>
      </c>
      <c r="R100" s="26">
        <v>100</v>
      </c>
      <c r="S100" s="26"/>
    </row>
    <row r="101" spans="1:19" x14ac:dyDescent="0.2">
      <c r="A101" s="10" t="s">
        <v>216</v>
      </c>
      <c r="B101" s="86" t="s">
        <v>217</v>
      </c>
      <c r="C101" s="26">
        <v>0</v>
      </c>
      <c r="D101" s="26">
        <v>0</v>
      </c>
      <c r="E101" s="26">
        <v>0</v>
      </c>
      <c r="F101" s="26">
        <v>0</v>
      </c>
      <c r="G101" s="26">
        <v>0</v>
      </c>
      <c r="H101" s="26">
        <v>0</v>
      </c>
      <c r="I101" s="26">
        <v>0</v>
      </c>
      <c r="J101" s="26">
        <v>0</v>
      </c>
      <c r="K101" s="26">
        <v>28950765</v>
      </c>
      <c r="L101" s="26">
        <v>28950765</v>
      </c>
      <c r="M101" s="26">
        <v>0</v>
      </c>
      <c r="N101" s="26">
        <v>0</v>
      </c>
      <c r="O101" s="26">
        <v>0</v>
      </c>
      <c r="P101" s="26">
        <v>0</v>
      </c>
      <c r="Q101" s="26">
        <v>-28950765</v>
      </c>
      <c r="R101" s="26">
        <v>100</v>
      </c>
      <c r="S101" s="26"/>
    </row>
    <row r="102" spans="1:19" x14ac:dyDescent="0.2">
      <c r="A102" s="10" t="s">
        <v>218</v>
      </c>
      <c r="B102" s="86" t="s">
        <v>219</v>
      </c>
      <c r="C102" s="26">
        <v>0</v>
      </c>
      <c r="D102" s="26">
        <v>0</v>
      </c>
      <c r="E102" s="26">
        <v>0</v>
      </c>
      <c r="F102" s="26">
        <v>0</v>
      </c>
      <c r="G102" s="26">
        <v>0</v>
      </c>
      <c r="H102" s="26">
        <v>0</v>
      </c>
      <c r="I102" s="26">
        <v>0</v>
      </c>
      <c r="J102" s="26">
        <v>0</v>
      </c>
      <c r="K102" s="26">
        <v>2117630920.4000001</v>
      </c>
      <c r="L102" s="26">
        <v>2117630920.4000001</v>
      </c>
      <c r="M102" s="26">
        <v>0</v>
      </c>
      <c r="N102" s="26">
        <v>0</v>
      </c>
      <c r="O102" s="26">
        <v>0</v>
      </c>
      <c r="P102" s="26">
        <v>0</v>
      </c>
      <c r="Q102" s="26">
        <v>-2117630920.4000001</v>
      </c>
      <c r="R102" s="26">
        <v>100</v>
      </c>
      <c r="S102" s="26"/>
    </row>
    <row r="103" spans="1:19" x14ac:dyDescent="0.2">
      <c r="A103" s="10" t="s">
        <v>220</v>
      </c>
      <c r="B103" s="86" t="s">
        <v>221</v>
      </c>
      <c r="C103" s="26">
        <v>0</v>
      </c>
      <c r="D103" s="26">
        <v>0</v>
      </c>
      <c r="E103" s="26">
        <v>0</v>
      </c>
      <c r="F103" s="26">
        <v>0</v>
      </c>
      <c r="G103" s="26">
        <v>0</v>
      </c>
      <c r="H103" s="26">
        <v>0</v>
      </c>
      <c r="I103" s="26">
        <v>0</v>
      </c>
      <c r="J103" s="26">
        <v>0</v>
      </c>
      <c r="K103" s="26">
        <v>216521531.59999999</v>
      </c>
      <c r="L103" s="26">
        <v>216521531.59999999</v>
      </c>
      <c r="M103" s="26">
        <v>0</v>
      </c>
      <c r="N103" s="26">
        <v>0</v>
      </c>
      <c r="O103" s="26">
        <v>0</v>
      </c>
      <c r="P103" s="26">
        <v>0</v>
      </c>
      <c r="Q103" s="26">
        <v>-216521531.59999999</v>
      </c>
      <c r="R103" s="26">
        <v>100</v>
      </c>
      <c r="S103" s="26"/>
    </row>
    <row r="104" spans="1:19" x14ac:dyDescent="0.2">
      <c r="A104" s="10" t="s">
        <v>222</v>
      </c>
      <c r="B104" s="86" t="s">
        <v>223</v>
      </c>
      <c r="C104" s="26">
        <v>638572000</v>
      </c>
      <c r="D104" s="26">
        <v>0</v>
      </c>
      <c r="E104" s="26">
        <v>0</v>
      </c>
      <c r="F104" s="26">
        <v>0</v>
      </c>
      <c r="G104" s="26">
        <v>0</v>
      </c>
      <c r="H104" s="26">
        <v>638572000</v>
      </c>
      <c r="I104" s="26">
        <v>638572000</v>
      </c>
      <c r="J104" s="26">
        <v>638572000</v>
      </c>
      <c r="K104" s="26">
        <v>425139152.89999998</v>
      </c>
      <c r="L104" s="26">
        <v>425139152.89999998</v>
      </c>
      <c r="M104" s="26">
        <v>0</v>
      </c>
      <c r="N104" s="26">
        <v>0</v>
      </c>
      <c r="O104" s="26">
        <v>0</v>
      </c>
      <c r="P104" s="26">
        <v>0</v>
      </c>
      <c r="Q104" s="26">
        <v>213432847.09999999</v>
      </c>
      <c r="R104" s="26">
        <v>-166.20936361986602</v>
      </c>
      <c r="S104" s="26"/>
    </row>
    <row r="105" spans="1:19" x14ac:dyDescent="0.2">
      <c r="A105" s="10" t="s">
        <v>224</v>
      </c>
      <c r="B105" s="86" t="s">
        <v>225</v>
      </c>
      <c r="C105" s="26">
        <v>638572000</v>
      </c>
      <c r="D105" s="26">
        <v>0</v>
      </c>
      <c r="E105" s="26">
        <v>0</v>
      </c>
      <c r="F105" s="26">
        <v>0</v>
      </c>
      <c r="G105" s="26">
        <v>0</v>
      </c>
      <c r="H105" s="26">
        <v>638572000</v>
      </c>
      <c r="I105" s="26">
        <v>638572000</v>
      </c>
      <c r="J105" s="26">
        <v>638572000</v>
      </c>
      <c r="K105" s="26">
        <v>425139152.89999998</v>
      </c>
      <c r="L105" s="26">
        <v>425139152.89999998</v>
      </c>
      <c r="M105" s="26">
        <v>0</v>
      </c>
      <c r="N105" s="26">
        <v>0</v>
      </c>
      <c r="O105" s="26">
        <v>0</v>
      </c>
      <c r="P105" s="26">
        <v>0</v>
      </c>
      <c r="Q105" s="26">
        <v>213432847.09999999</v>
      </c>
      <c r="R105" s="26">
        <v>-166.20936361986602</v>
      </c>
      <c r="S105" s="26"/>
    </row>
    <row r="106" spans="1:19" x14ac:dyDescent="0.2">
      <c r="A106" s="10" t="s">
        <v>226</v>
      </c>
      <c r="B106" s="86" t="s">
        <v>227</v>
      </c>
      <c r="C106" s="26">
        <v>638572000</v>
      </c>
      <c r="D106" s="26">
        <v>0</v>
      </c>
      <c r="E106" s="26">
        <v>0</v>
      </c>
      <c r="F106" s="26">
        <v>0</v>
      </c>
      <c r="G106" s="26">
        <v>0</v>
      </c>
      <c r="H106" s="26">
        <v>638572000</v>
      </c>
      <c r="I106" s="26">
        <v>638572000</v>
      </c>
      <c r="J106" s="26">
        <v>638572000</v>
      </c>
      <c r="K106" s="26">
        <v>425139152.89999998</v>
      </c>
      <c r="L106" s="26">
        <v>425139152.89999998</v>
      </c>
      <c r="M106" s="26">
        <v>0</v>
      </c>
      <c r="N106" s="26">
        <v>0</v>
      </c>
      <c r="O106" s="26">
        <v>0</v>
      </c>
      <c r="P106" s="26">
        <v>0</v>
      </c>
      <c r="Q106" s="26">
        <v>213432847.09999999</v>
      </c>
      <c r="R106" s="26">
        <v>-166.20936361986602</v>
      </c>
      <c r="S106" s="26"/>
    </row>
    <row r="107" spans="1:19" x14ac:dyDescent="0.2">
      <c r="A107" s="10" t="s">
        <v>228</v>
      </c>
      <c r="B107" s="86" t="s">
        <v>229</v>
      </c>
      <c r="C107" s="26">
        <v>66332000</v>
      </c>
      <c r="D107" s="26">
        <v>0</v>
      </c>
      <c r="E107" s="26">
        <v>0</v>
      </c>
      <c r="F107" s="26">
        <v>0</v>
      </c>
      <c r="G107" s="26">
        <v>0</v>
      </c>
      <c r="H107" s="26">
        <v>66332000</v>
      </c>
      <c r="I107" s="26">
        <v>66332000</v>
      </c>
      <c r="J107" s="26">
        <v>66332000</v>
      </c>
      <c r="K107" s="26">
        <v>266552822</v>
      </c>
      <c r="L107" s="26">
        <v>266552822</v>
      </c>
      <c r="M107" s="26">
        <v>0</v>
      </c>
      <c r="N107" s="26">
        <v>0</v>
      </c>
      <c r="O107" s="26">
        <v>0</v>
      </c>
      <c r="P107" s="26">
        <v>0</v>
      </c>
      <c r="Q107" s="26">
        <v>-200220822</v>
      </c>
      <c r="R107" s="26">
        <v>-301.84650244225998</v>
      </c>
      <c r="S107" s="26"/>
    </row>
    <row r="108" spans="1:19" x14ac:dyDescent="0.2">
      <c r="A108" s="10" t="s">
        <v>230</v>
      </c>
      <c r="B108" s="86" t="s">
        <v>231</v>
      </c>
      <c r="C108" s="26">
        <v>32240000</v>
      </c>
      <c r="D108" s="26">
        <v>0</v>
      </c>
      <c r="E108" s="26">
        <v>0</v>
      </c>
      <c r="F108" s="26">
        <v>0</v>
      </c>
      <c r="G108" s="26">
        <v>0</v>
      </c>
      <c r="H108" s="26">
        <v>32240000</v>
      </c>
      <c r="I108" s="26">
        <v>32240000</v>
      </c>
      <c r="J108" s="26">
        <v>32240000</v>
      </c>
      <c r="K108" s="26">
        <v>37251486</v>
      </c>
      <c r="L108" s="26">
        <v>37251486</v>
      </c>
      <c r="M108" s="26">
        <v>0</v>
      </c>
      <c r="N108" s="26">
        <v>0</v>
      </c>
      <c r="O108" s="26">
        <v>0</v>
      </c>
      <c r="P108" s="26">
        <v>0</v>
      </c>
      <c r="Q108" s="26">
        <v>-5011486</v>
      </c>
      <c r="R108" s="26">
        <v>-15.544311414392098</v>
      </c>
      <c r="S108" s="26"/>
    </row>
    <row r="109" spans="1:19" x14ac:dyDescent="0.2">
      <c r="A109" s="10" t="s">
        <v>232</v>
      </c>
      <c r="B109" s="86" t="s">
        <v>233</v>
      </c>
      <c r="C109" s="26">
        <v>400000000</v>
      </c>
      <c r="D109" s="26">
        <v>0</v>
      </c>
      <c r="E109" s="26">
        <v>0</v>
      </c>
      <c r="F109" s="26">
        <v>0</v>
      </c>
      <c r="G109" s="26">
        <v>0</v>
      </c>
      <c r="H109" s="26">
        <v>400000000</v>
      </c>
      <c r="I109" s="26">
        <v>400000000</v>
      </c>
      <c r="J109" s="26">
        <v>400000000</v>
      </c>
      <c r="K109" s="26">
        <v>81521346.510000005</v>
      </c>
      <c r="L109" s="26">
        <v>81521346.510000005</v>
      </c>
      <c r="M109" s="26">
        <v>0</v>
      </c>
      <c r="N109" s="26">
        <v>0</v>
      </c>
      <c r="O109" s="26">
        <v>0</v>
      </c>
      <c r="P109" s="26">
        <v>0</v>
      </c>
      <c r="Q109" s="26">
        <v>318478653.49000001</v>
      </c>
      <c r="R109" s="26">
        <v>79.6196633725</v>
      </c>
      <c r="S109" s="26"/>
    </row>
    <row r="110" spans="1:19" x14ac:dyDescent="0.2">
      <c r="A110" s="10" t="s">
        <v>234</v>
      </c>
      <c r="B110" s="86" t="s">
        <v>235</v>
      </c>
      <c r="C110" s="26">
        <v>140000000</v>
      </c>
      <c r="D110" s="26">
        <v>0</v>
      </c>
      <c r="E110" s="26">
        <v>0</v>
      </c>
      <c r="F110" s="26">
        <v>0</v>
      </c>
      <c r="G110" s="26">
        <v>0</v>
      </c>
      <c r="H110" s="26">
        <v>140000000</v>
      </c>
      <c r="I110" s="26">
        <v>140000000</v>
      </c>
      <c r="J110" s="26">
        <v>140000000</v>
      </c>
      <c r="K110" s="26">
        <v>39813498.390000001</v>
      </c>
      <c r="L110" s="26">
        <v>39813498.390000001</v>
      </c>
      <c r="M110" s="26">
        <v>0</v>
      </c>
      <c r="N110" s="26">
        <v>0</v>
      </c>
      <c r="O110" s="26">
        <v>0</v>
      </c>
      <c r="P110" s="26">
        <v>0</v>
      </c>
      <c r="Q110" s="26">
        <v>100186501.61</v>
      </c>
      <c r="R110" s="26">
        <v>71.561786864285693</v>
      </c>
      <c r="S110" s="26"/>
    </row>
    <row r="111" spans="1:19" x14ac:dyDescent="0.2">
      <c r="A111" s="10" t="s">
        <v>236</v>
      </c>
      <c r="B111" s="86" t="s">
        <v>237</v>
      </c>
      <c r="C111" s="26">
        <v>170050539000</v>
      </c>
      <c r="D111" s="26">
        <v>40975371204</v>
      </c>
      <c r="E111" s="26">
        <v>50579871867</v>
      </c>
      <c r="F111" s="26">
        <v>20321082000</v>
      </c>
      <c r="G111" s="26">
        <v>20321082000</v>
      </c>
      <c r="H111" s="26">
        <v>160446038337</v>
      </c>
      <c r="I111" s="26">
        <v>135551142341</v>
      </c>
      <c r="J111" s="26">
        <v>135551142341</v>
      </c>
      <c r="K111" s="26">
        <v>122316071480.39</v>
      </c>
      <c r="L111" s="26">
        <v>122316071480.39</v>
      </c>
      <c r="M111" s="26">
        <v>0</v>
      </c>
      <c r="N111" s="26">
        <v>0</v>
      </c>
      <c r="O111" s="26">
        <v>0</v>
      </c>
      <c r="P111" s="26">
        <v>0</v>
      </c>
      <c r="Q111" s="26">
        <v>38129966856.610001</v>
      </c>
      <c r="R111" s="26">
        <v>624.38393194346406</v>
      </c>
      <c r="S111" s="26"/>
    </row>
    <row r="112" spans="1:19" x14ac:dyDescent="0.2">
      <c r="A112" s="10" t="s">
        <v>238</v>
      </c>
      <c r="B112" s="86" t="s">
        <v>239</v>
      </c>
      <c r="C112" s="26">
        <v>166652396000</v>
      </c>
      <c r="D112" s="26">
        <v>36906310885</v>
      </c>
      <c r="E112" s="26">
        <v>50579871867</v>
      </c>
      <c r="F112" s="26">
        <v>20321082000</v>
      </c>
      <c r="G112" s="26">
        <v>20321082000</v>
      </c>
      <c r="H112" s="26">
        <v>152978835018</v>
      </c>
      <c r="I112" s="26">
        <v>128083939022</v>
      </c>
      <c r="J112" s="26">
        <v>128083939022</v>
      </c>
      <c r="K112" s="26">
        <v>116895434337.45</v>
      </c>
      <c r="L112" s="26">
        <v>116895434337.45</v>
      </c>
      <c r="M112" s="26">
        <v>0</v>
      </c>
      <c r="N112" s="26">
        <v>0</v>
      </c>
      <c r="O112" s="26">
        <v>0</v>
      </c>
      <c r="P112" s="26">
        <v>0</v>
      </c>
      <c r="Q112" s="26">
        <v>36083400680.550003</v>
      </c>
      <c r="R112" s="26">
        <v>261.750069750112</v>
      </c>
      <c r="S112" s="26"/>
    </row>
    <row r="113" spans="1:19" x14ac:dyDescent="0.2">
      <c r="A113" s="10" t="s">
        <v>240</v>
      </c>
      <c r="B113" s="86" t="s">
        <v>241</v>
      </c>
      <c r="C113" s="26">
        <v>142776816000</v>
      </c>
      <c r="D113" s="26">
        <v>34655790671</v>
      </c>
      <c r="E113" s="26">
        <v>48264054343</v>
      </c>
      <c r="F113" s="26">
        <v>20321082000</v>
      </c>
      <c r="G113" s="26">
        <v>20321082000</v>
      </c>
      <c r="H113" s="26">
        <v>129168552328</v>
      </c>
      <c r="I113" s="26">
        <v>105946842996</v>
      </c>
      <c r="J113" s="26">
        <v>105946842996</v>
      </c>
      <c r="K113" s="26">
        <v>96070430133</v>
      </c>
      <c r="L113" s="26">
        <v>96070430133</v>
      </c>
      <c r="M113" s="26">
        <v>0</v>
      </c>
      <c r="N113" s="26">
        <v>0</v>
      </c>
      <c r="O113" s="26">
        <v>0</v>
      </c>
      <c r="P113" s="26">
        <v>0</v>
      </c>
      <c r="Q113" s="26">
        <v>33098122195</v>
      </c>
      <c r="R113" s="26">
        <v>87.047437181261103</v>
      </c>
      <c r="S113" s="26"/>
    </row>
    <row r="114" spans="1:19" x14ac:dyDescent="0.2">
      <c r="A114" s="10" t="s">
        <v>242</v>
      </c>
      <c r="B114" s="86" t="s">
        <v>243</v>
      </c>
      <c r="C114" s="26">
        <v>135878080000</v>
      </c>
      <c r="D114" s="26">
        <v>34655790671</v>
      </c>
      <c r="E114" s="26">
        <v>46260209758</v>
      </c>
      <c r="F114" s="26">
        <v>0</v>
      </c>
      <c r="G114" s="26">
        <v>20321082000</v>
      </c>
      <c r="H114" s="26">
        <v>103952578913</v>
      </c>
      <c r="I114" s="26">
        <v>81306232247</v>
      </c>
      <c r="J114" s="26">
        <v>81306232247</v>
      </c>
      <c r="K114" s="26">
        <v>79139125996</v>
      </c>
      <c r="L114" s="26">
        <v>79139125996</v>
      </c>
      <c r="M114" s="26">
        <v>0</v>
      </c>
      <c r="N114" s="26">
        <v>0</v>
      </c>
      <c r="O114" s="26">
        <v>0</v>
      </c>
      <c r="P114" s="26">
        <v>0</v>
      </c>
      <c r="Q114" s="26">
        <v>24813452917</v>
      </c>
      <c r="R114" s="26">
        <v>23.869973382542899</v>
      </c>
      <c r="S114" s="26"/>
    </row>
    <row r="115" spans="1:19" x14ac:dyDescent="0.2">
      <c r="A115" s="10" t="s">
        <v>244</v>
      </c>
      <c r="B115" s="86" t="s">
        <v>245</v>
      </c>
      <c r="C115" s="26">
        <v>0</v>
      </c>
      <c r="D115" s="26">
        <v>0</v>
      </c>
      <c r="E115" s="26">
        <v>0</v>
      </c>
      <c r="F115" s="26">
        <v>20321082000</v>
      </c>
      <c r="G115" s="26">
        <v>0</v>
      </c>
      <c r="H115" s="26">
        <v>20321082000</v>
      </c>
      <c r="I115" s="26">
        <v>20321082000</v>
      </c>
      <c r="J115" s="26">
        <v>20321082000</v>
      </c>
      <c r="K115" s="26">
        <v>12563008247</v>
      </c>
      <c r="L115" s="26">
        <v>12563008247</v>
      </c>
      <c r="M115" s="26">
        <v>0</v>
      </c>
      <c r="N115" s="26">
        <v>0</v>
      </c>
      <c r="O115" s="26">
        <v>0</v>
      </c>
      <c r="P115" s="26">
        <v>0</v>
      </c>
      <c r="Q115" s="26">
        <v>7758073753</v>
      </c>
      <c r="R115" s="26">
        <v>38.177463941142499</v>
      </c>
      <c r="S115" s="26"/>
    </row>
    <row r="116" spans="1:19" x14ac:dyDescent="0.2">
      <c r="A116" s="10" t="s">
        <v>246</v>
      </c>
      <c r="B116" s="86" t="s">
        <v>247</v>
      </c>
      <c r="C116" s="26">
        <v>6898736000</v>
      </c>
      <c r="D116" s="26">
        <v>0</v>
      </c>
      <c r="E116" s="26">
        <v>2003844585</v>
      </c>
      <c r="F116" s="26">
        <v>0</v>
      </c>
      <c r="G116" s="26">
        <v>0</v>
      </c>
      <c r="H116" s="26">
        <v>4894891415</v>
      </c>
      <c r="I116" s="26">
        <v>4319528749</v>
      </c>
      <c r="J116" s="26">
        <v>4319528749</v>
      </c>
      <c r="K116" s="26">
        <v>4368295890</v>
      </c>
      <c r="L116" s="26">
        <v>4368295890</v>
      </c>
      <c r="M116" s="26">
        <v>0</v>
      </c>
      <c r="N116" s="26">
        <v>0</v>
      </c>
      <c r="O116" s="26">
        <v>0</v>
      </c>
      <c r="P116" s="26">
        <v>0</v>
      </c>
      <c r="Q116" s="26">
        <v>526595525</v>
      </c>
      <c r="R116" s="26">
        <v>24.999999857575698</v>
      </c>
      <c r="S116" s="26"/>
    </row>
    <row r="117" spans="1:19" x14ac:dyDescent="0.2">
      <c r="A117" s="10" t="s">
        <v>248</v>
      </c>
      <c r="B117" s="86" t="s">
        <v>249</v>
      </c>
      <c r="C117" s="26">
        <v>3452176000</v>
      </c>
      <c r="D117" s="26">
        <v>0</v>
      </c>
      <c r="E117" s="26">
        <v>1345793888</v>
      </c>
      <c r="F117" s="26">
        <v>0</v>
      </c>
      <c r="G117" s="26">
        <v>0</v>
      </c>
      <c r="H117" s="26">
        <v>2106382112</v>
      </c>
      <c r="I117" s="26">
        <v>1531019446</v>
      </c>
      <c r="J117" s="26">
        <v>1531019446</v>
      </c>
      <c r="K117" s="26">
        <v>1579786587</v>
      </c>
      <c r="L117" s="26">
        <v>1579786587</v>
      </c>
      <c r="M117" s="26">
        <v>0</v>
      </c>
      <c r="N117" s="26">
        <v>0</v>
      </c>
      <c r="O117" s="26">
        <v>0</v>
      </c>
      <c r="P117" s="26">
        <v>0</v>
      </c>
      <c r="Q117" s="26">
        <v>526595525</v>
      </c>
      <c r="R117" s="26">
        <v>24.999999857575698</v>
      </c>
      <c r="S117" s="26"/>
    </row>
    <row r="118" spans="1:19" x14ac:dyDescent="0.2">
      <c r="A118" s="10" t="s">
        <v>250</v>
      </c>
      <c r="B118" s="86" t="s">
        <v>251</v>
      </c>
      <c r="C118" s="26">
        <v>3446560000</v>
      </c>
      <c r="D118" s="26">
        <v>0</v>
      </c>
      <c r="E118" s="26">
        <v>658050697</v>
      </c>
      <c r="F118" s="26">
        <v>0</v>
      </c>
      <c r="G118" s="26">
        <v>0</v>
      </c>
      <c r="H118" s="26">
        <v>2788509303</v>
      </c>
      <c r="I118" s="26">
        <v>2788509303</v>
      </c>
      <c r="J118" s="26">
        <v>2788509303</v>
      </c>
      <c r="K118" s="26">
        <v>2788509303</v>
      </c>
      <c r="L118" s="26">
        <v>2788509303</v>
      </c>
      <c r="M118" s="26">
        <v>0</v>
      </c>
      <c r="N118" s="26">
        <v>0</v>
      </c>
      <c r="O118" s="26">
        <v>0</v>
      </c>
      <c r="P118" s="26">
        <v>0</v>
      </c>
      <c r="Q118" s="26">
        <v>0</v>
      </c>
      <c r="R118" s="26">
        <v>0</v>
      </c>
      <c r="S118" s="26"/>
    </row>
    <row r="119" spans="1:19" x14ac:dyDescent="0.2">
      <c r="A119" s="10" t="s">
        <v>252</v>
      </c>
      <c r="B119" s="86" t="s">
        <v>253</v>
      </c>
      <c r="C119" s="26">
        <v>9246000000</v>
      </c>
      <c r="D119" s="26">
        <v>737987789</v>
      </c>
      <c r="E119" s="26">
        <v>0</v>
      </c>
      <c r="F119" s="26">
        <v>0</v>
      </c>
      <c r="G119" s="26">
        <v>0</v>
      </c>
      <c r="H119" s="26">
        <v>9983987789</v>
      </c>
      <c r="I119" s="26">
        <v>9983987789</v>
      </c>
      <c r="J119" s="26">
        <v>9983987789</v>
      </c>
      <c r="K119" s="26">
        <v>9151345808</v>
      </c>
      <c r="L119" s="26">
        <v>9151345808</v>
      </c>
      <c r="M119" s="26">
        <v>0</v>
      </c>
      <c r="N119" s="26">
        <v>0</v>
      </c>
      <c r="O119" s="26">
        <v>0</v>
      </c>
      <c r="P119" s="26">
        <v>0</v>
      </c>
      <c r="Q119" s="26">
        <v>832641981</v>
      </c>
      <c r="R119" s="26">
        <v>25.019320903989801</v>
      </c>
      <c r="S119" s="26"/>
    </row>
    <row r="120" spans="1:19" x14ac:dyDescent="0.2">
      <c r="A120" s="10" t="s">
        <v>254</v>
      </c>
      <c r="B120" s="86" t="s">
        <v>255</v>
      </c>
      <c r="C120" s="26">
        <v>822000000</v>
      </c>
      <c r="D120" s="26">
        <v>65465581</v>
      </c>
      <c r="E120" s="26">
        <v>0</v>
      </c>
      <c r="F120" s="26">
        <v>0</v>
      </c>
      <c r="G120" s="26">
        <v>0</v>
      </c>
      <c r="H120" s="26">
        <v>887465581</v>
      </c>
      <c r="I120" s="26">
        <v>887465581</v>
      </c>
      <c r="J120" s="26">
        <v>887465581</v>
      </c>
      <c r="K120" s="26">
        <v>813452960.5</v>
      </c>
      <c r="L120" s="26">
        <v>813452960.5</v>
      </c>
      <c r="M120" s="26">
        <v>0</v>
      </c>
      <c r="N120" s="26">
        <v>0</v>
      </c>
      <c r="O120" s="26">
        <v>0</v>
      </c>
      <c r="P120" s="26">
        <v>0</v>
      </c>
      <c r="Q120" s="26">
        <v>74012620.5</v>
      </c>
      <c r="R120" s="26">
        <v>8.3397736300491001</v>
      </c>
      <c r="S120" s="26"/>
    </row>
    <row r="121" spans="1:19" x14ac:dyDescent="0.2">
      <c r="A121" s="10" t="s">
        <v>256</v>
      </c>
      <c r="B121" s="86" t="s">
        <v>257</v>
      </c>
      <c r="C121" s="26">
        <v>616000000</v>
      </c>
      <c r="D121" s="26">
        <v>49599185</v>
      </c>
      <c r="E121" s="26">
        <v>0</v>
      </c>
      <c r="F121" s="26">
        <v>0</v>
      </c>
      <c r="G121" s="26">
        <v>0</v>
      </c>
      <c r="H121" s="26">
        <v>665599185</v>
      </c>
      <c r="I121" s="26">
        <v>665599185</v>
      </c>
      <c r="J121" s="26">
        <v>665599185</v>
      </c>
      <c r="K121" s="26">
        <v>610089719.60000002</v>
      </c>
      <c r="L121" s="26">
        <v>610089719.60000002</v>
      </c>
      <c r="M121" s="26">
        <v>0</v>
      </c>
      <c r="N121" s="26">
        <v>0</v>
      </c>
      <c r="O121" s="26">
        <v>0</v>
      </c>
      <c r="P121" s="26">
        <v>0</v>
      </c>
      <c r="Q121" s="26">
        <v>55509465.399999999</v>
      </c>
      <c r="R121" s="26">
        <v>8.339773643202399</v>
      </c>
      <c r="S121" s="26"/>
    </row>
    <row r="122" spans="1:19" x14ac:dyDescent="0.2">
      <c r="A122" s="10" t="s">
        <v>258</v>
      </c>
      <c r="B122" s="86" t="s">
        <v>259</v>
      </c>
      <c r="C122" s="26">
        <v>7808000000</v>
      </c>
      <c r="D122" s="26">
        <v>622923023</v>
      </c>
      <c r="E122" s="26">
        <v>0</v>
      </c>
      <c r="F122" s="26">
        <v>0</v>
      </c>
      <c r="G122" s="26">
        <v>0</v>
      </c>
      <c r="H122" s="26">
        <v>8430923023</v>
      </c>
      <c r="I122" s="26">
        <v>8430923023</v>
      </c>
      <c r="J122" s="26">
        <v>8430923023</v>
      </c>
      <c r="K122" s="26">
        <v>7727803127.8999996</v>
      </c>
      <c r="L122" s="26">
        <v>7727803127.8999996</v>
      </c>
      <c r="M122" s="26">
        <v>0</v>
      </c>
      <c r="N122" s="26">
        <v>0</v>
      </c>
      <c r="O122" s="26">
        <v>0</v>
      </c>
      <c r="P122" s="26">
        <v>0</v>
      </c>
      <c r="Q122" s="26">
        <v>703119895.10000002</v>
      </c>
      <c r="R122" s="26">
        <v>8.3397736307383195</v>
      </c>
      <c r="S122" s="26"/>
    </row>
    <row r="123" spans="1:19" x14ac:dyDescent="0.2">
      <c r="A123" s="10" t="s">
        <v>260</v>
      </c>
      <c r="B123" s="86" t="s">
        <v>261</v>
      </c>
      <c r="C123" s="26">
        <v>10039120000</v>
      </c>
      <c r="D123" s="26">
        <v>420321920</v>
      </c>
      <c r="E123" s="26">
        <v>2315817524</v>
      </c>
      <c r="F123" s="26">
        <v>0</v>
      </c>
      <c r="G123" s="26">
        <v>0</v>
      </c>
      <c r="H123" s="26">
        <v>8143624396</v>
      </c>
      <c r="I123" s="26">
        <v>6470437732</v>
      </c>
      <c r="J123" s="26">
        <v>6470437732</v>
      </c>
      <c r="K123" s="26">
        <v>6874621946.4499998</v>
      </c>
      <c r="L123" s="26">
        <v>6874621946.4499998</v>
      </c>
      <c r="M123" s="26">
        <v>0</v>
      </c>
      <c r="N123" s="26">
        <v>0</v>
      </c>
      <c r="O123" s="26">
        <v>0</v>
      </c>
      <c r="P123" s="26">
        <v>0</v>
      </c>
      <c r="Q123" s="26">
        <v>1269002449.55</v>
      </c>
      <c r="R123" s="26">
        <v>41.578200821781792</v>
      </c>
      <c r="S123" s="26"/>
    </row>
    <row r="124" spans="1:19" x14ac:dyDescent="0.2">
      <c r="A124" s="10" t="s">
        <v>262</v>
      </c>
      <c r="B124" s="86" t="s">
        <v>263</v>
      </c>
      <c r="C124" s="26">
        <v>9420320000</v>
      </c>
      <c r="D124" s="26">
        <v>420321920</v>
      </c>
      <c r="E124" s="26">
        <v>2157056169</v>
      </c>
      <c r="F124" s="26">
        <v>0</v>
      </c>
      <c r="G124" s="26">
        <v>0</v>
      </c>
      <c r="H124" s="26">
        <v>7683585751</v>
      </c>
      <c r="I124" s="26">
        <v>6113532419</v>
      </c>
      <c r="J124" s="26">
        <v>6113532419</v>
      </c>
      <c r="K124" s="26">
        <v>6537223019.4499998</v>
      </c>
      <c r="L124" s="26">
        <v>6537223019.4499998</v>
      </c>
      <c r="M124" s="26">
        <v>0</v>
      </c>
      <c r="N124" s="26">
        <v>0</v>
      </c>
      <c r="O124" s="26">
        <v>0</v>
      </c>
      <c r="P124" s="26">
        <v>0</v>
      </c>
      <c r="Q124" s="26">
        <v>1146362731.55</v>
      </c>
      <c r="R124" s="26">
        <v>14.919632170446</v>
      </c>
      <c r="S124" s="26"/>
    </row>
    <row r="125" spans="1:19" x14ac:dyDescent="0.2">
      <c r="A125" s="10" t="s">
        <v>264</v>
      </c>
      <c r="B125" s="86" t="s">
        <v>265</v>
      </c>
      <c r="C125" s="26">
        <v>618800000</v>
      </c>
      <c r="D125" s="26">
        <v>0</v>
      </c>
      <c r="E125" s="26">
        <v>158761355</v>
      </c>
      <c r="F125" s="26">
        <v>0</v>
      </c>
      <c r="G125" s="26">
        <v>0</v>
      </c>
      <c r="H125" s="26">
        <v>460038645</v>
      </c>
      <c r="I125" s="26">
        <v>356905313</v>
      </c>
      <c r="J125" s="26">
        <v>356905313</v>
      </c>
      <c r="K125" s="26">
        <v>337398927</v>
      </c>
      <c r="L125" s="26">
        <v>337398927</v>
      </c>
      <c r="M125" s="26">
        <v>0</v>
      </c>
      <c r="N125" s="26">
        <v>0</v>
      </c>
      <c r="O125" s="26">
        <v>0</v>
      </c>
      <c r="P125" s="26">
        <v>0</v>
      </c>
      <c r="Q125" s="26">
        <v>122639718</v>
      </c>
      <c r="R125" s="26">
        <v>26.658568651335798</v>
      </c>
      <c r="S125" s="26"/>
    </row>
    <row r="126" spans="1:19" x14ac:dyDescent="0.2">
      <c r="A126" s="10" t="s">
        <v>266</v>
      </c>
      <c r="B126" s="86" t="s">
        <v>267</v>
      </c>
      <c r="C126" s="26">
        <v>4130100000</v>
      </c>
      <c r="D126" s="26">
        <v>1092210505</v>
      </c>
      <c r="E126" s="26">
        <v>0</v>
      </c>
      <c r="F126" s="26">
        <v>0</v>
      </c>
      <c r="G126" s="26">
        <v>0</v>
      </c>
      <c r="H126" s="26">
        <v>5222310505</v>
      </c>
      <c r="I126" s="26">
        <v>5222310505</v>
      </c>
      <c r="J126" s="26">
        <v>5222310505</v>
      </c>
      <c r="K126" s="26">
        <v>4799036450</v>
      </c>
      <c r="L126" s="26">
        <v>4799036450</v>
      </c>
      <c r="M126" s="26">
        <v>0</v>
      </c>
      <c r="N126" s="26">
        <v>0</v>
      </c>
      <c r="O126" s="26">
        <v>0</v>
      </c>
      <c r="P126" s="26">
        <v>0</v>
      </c>
      <c r="Q126" s="26">
        <v>423274055</v>
      </c>
      <c r="R126" s="26">
        <v>8.1051108430788297</v>
      </c>
      <c r="S126" s="26"/>
    </row>
    <row r="127" spans="1:19" x14ac:dyDescent="0.2">
      <c r="A127" s="10" t="s">
        <v>268</v>
      </c>
      <c r="B127" s="86" t="s">
        <v>269</v>
      </c>
      <c r="C127" s="26">
        <v>4130100000</v>
      </c>
      <c r="D127" s="26">
        <v>1092210505</v>
      </c>
      <c r="E127" s="26">
        <v>0</v>
      </c>
      <c r="F127" s="26">
        <v>0</v>
      </c>
      <c r="G127" s="26">
        <v>0</v>
      </c>
      <c r="H127" s="26">
        <v>5222310505</v>
      </c>
      <c r="I127" s="26">
        <v>5222310505</v>
      </c>
      <c r="J127" s="26">
        <v>5222310505</v>
      </c>
      <c r="K127" s="26">
        <v>4799036450</v>
      </c>
      <c r="L127" s="26">
        <v>4799036450</v>
      </c>
      <c r="M127" s="26">
        <v>0</v>
      </c>
      <c r="N127" s="26">
        <v>0</v>
      </c>
      <c r="O127" s="26">
        <v>0</v>
      </c>
      <c r="P127" s="26">
        <v>0</v>
      </c>
      <c r="Q127" s="26">
        <v>423274055</v>
      </c>
      <c r="R127" s="26">
        <v>8.1051108430788297</v>
      </c>
      <c r="S127" s="26"/>
    </row>
    <row r="128" spans="1:19" x14ac:dyDescent="0.2">
      <c r="A128" s="10" t="s">
        <v>270</v>
      </c>
      <c r="B128" s="86" t="s">
        <v>271</v>
      </c>
      <c r="C128" s="26">
        <v>460360000</v>
      </c>
      <c r="D128" s="26">
        <v>0</v>
      </c>
      <c r="E128" s="26">
        <v>0</v>
      </c>
      <c r="F128" s="26">
        <v>0</v>
      </c>
      <c r="G128" s="26">
        <v>0</v>
      </c>
      <c r="H128" s="26">
        <v>460360000</v>
      </c>
      <c r="I128" s="26">
        <v>460360000</v>
      </c>
      <c r="J128" s="26">
        <v>460360000</v>
      </c>
      <c r="K128" s="26">
        <v>0</v>
      </c>
      <c r="L128" s="26">
        <v>0</v>
      </c>
      <c r="M128" s="26">
        <v>0</v>
      </c>
      <c r="N128" s="26">
        <v>0</v>
      </c>
      <c r="O128" s="26">
        <v>0</v>
      </c>
      <c r="P128" s="26">
        <v>0</v>
      </c>
      <c r="Q128" s="26">
        <v>460360000</v>
      </c>
      <c r="R128" s="26">
        <v>100</v>
      </c>
      <c r="S128" s="26"/>
    </row>
    <row r="129" spans="1:19" x14ac:dyDescent="0.2">
      <c r="A129" s="10" t="s">
        <v>272</v>
      </c>
      <c r="B129" s="86" t="s">
        <v>273</v>
      </c>
      <c r="C129" s="26">
        <v>460360000</v>
      </c>
      <c r="D129" s="26">
        <v>0</v>
      </c>
      <c r="E129" s="26">
        <v>0</v>
      </c>
      <c r="F129" s="26">
        <v>0</v>
      </c>
      <c r="G129" s="26">
        <v>0</v>
      </c>
      <c r="H129" s="26">
        <v>460360000</v>
      </c>
      <c r="I129" s="26">
        <v>460360000</v>
      </c>
      <c r="J129" s="26">
        <v>460360000</v>
      </c>
      <c r="K129" s="26">
        <v>0</v>
      </c>
      <c r="L129" s="26">
        <v>0</v>
      </c>
      <c r="M129" s="26">
        <v>0</v>
      </c>
      <c r="N129" s="26">
        <v>0</v>
      </c>
      <c r="O129" s="26">
        <v>0</v>
      </c>
      <c r="P129" s="26">
        <v>0</v>
      </c>
      <c r="Q129" s="26">
        <v>460360000</v>
      </c>
      <c r="R129" s="26">
        <v>100</v>
      </c>
      <c r="S129" s="26"/>
    </row>
    <row r="130" spans="1:19" x14ac:dyDescent="0.2">
      <c r="A130" s="10" t="s">
        <v>274</v>
      </c>
      <c r="B130" s="86" t="s">
        <v>275</v>
      </c>
      <c r="C130" s="26">
        <v>1994486000</v>
      </c>
      <c r="D130" s="26">
        <v>0</v>
      </c>
      <c r="E130" s="26">
        <v>0</v>
      </c>
      <c r="F130" s="26">
        <v>0</v>
      </c>
      <c r="G130" s="26">
        <v>0</v>
      </c>
      <c r="H130" s="26">
        <v>1994486000</v>
      </c>
      <c r="I130" s="26">
        <v>1994486000</v>
      </c>
      <c r="J130" s="26">
        <v>1994486000</v>
      </c>
      <c r="K130" s="26">
        <v>4150286259.5100002</v>
      </c>
      <c r="L130" s="26">
        <v>4150286259.5100002</v>
      </c>
      <c r="M130" s="26">
        <v>0</v>
      </c>
      <c r="N130" s="26">
        <v>0</v>
      </c>
      <c r="O130" s="26">
        <v>0</v>
      </c>
      <c r="P130" s="26">
        <v>0</v>
      </c>
      <c r="Q130" s="26">
        <v>-2155800259.5100002</v>
      </c>
      <c r="R130" s="26">
        <v>-37.366137806647394</v>
      </c>
      <c r="S130" s="26"/>
    </row>
    <row r="131" spans="1:19" x14ac:dyDescent="0.2">
      <c r="A131" s="10" t="s">
        <v>276</v>
      </c>
      <c r="B131" s="86" t="s">
        <v>277</v>
      </c>
      <c r="C131" s="26">
        <v>1939421000</v>
      </c>
      <c r="D131" s="26">
        <v>0</v>
      </c>
      <c r="E131" s="26">
        <v>0</v>
      </c>
      <c r="F131" s="26">
        <v>0</v>
      </c>
      <c r="G131" s="26">
        <v>0</v>
      </c>
      <c r="H131" s="26">
        <v>1939421000</v>
      </c>
      <c r="I131" s="26">
        <v>1939421000</v>
      </c>
      <c r="J131" s="26">
        <v>1939421000</v>
      </c>
      <c r="K131" s="26">
        <v>4137041524.29</v>
      </c>
      <c r="L131" s="26">
        <v>4137041524.29</v>
      </c>
      <c r="M131" s="26">
        <v>0</v>
      </c>
      <c r="N131" s="26">
        <v>0</v>
      </c>
      <c r="O131" s="26">
        <v>0</v>
      </c>
      <c r="P131" s="26">
        <v>0</v>
      </c>
      <c r="Q131" s="26">
        <v>-2197620524.29</v>
      </c>
      <c r="R131" s="26">
        <v>-113.31322721008</v>
      </c>
      <c r="S131" s="26"/>
    </row>
    <row r="132" spans="1:19" x14ac:dyDescent="0.2">
      <c r="A132" s="10" t="s">
        <v>278</v>
      </c>
      <c r="B132" s="86" t="s">
        <v>279</v>
      </c>
      <c r="C132" s="26">
        <v>1939421000</v>
      </c>
      <c r="D132" s="26">
        <v>0</v>
      </c>
      <c r="E132" s="26">
        <v>0</v>
      </c>
      <c r="F132" s="26">
        <v>0</v>
      </c>
      <c r="G132" s="26">
        <v>0</v>
      </c>
      <c r="H132" s="26">
        <v>1939421000</v>
      </c>
      <c r="I132" s="26">
        <v>1939421000</v>
      </c>
      <c r="J132" s="26">
        <v>1939421000</v>
      </c>
      <c r="K132" s="26">
        <v>4137041524.29</v>
      </c>
      <c r="L132" s="26">
        <v>4137041524.29</v>
      </c>
      <c r="M132" s="26">
        <v>0</v>
      </c>
      <c r="N132" s="26">
        <v>0</v>
      </c>
      <c r="O132" s="26">
        <v>0</v>
      </c>
      <c r="P132" s="26">
        <v>0</v>
      </c>
      <c r="Q132" s="26">
        <v>-2197620524.29</v>
      </c>
      <c r="R132" s="26">
        <v>-113.31322721008</v>
      </c>
      <c r="S132" s="26"/>
    </row>
    <row r="133" spans="1:19" x14ac:dyDescent="0.2">
      <c r="A133" s="10" t="s">
        <v>280</v>
      </c>
      <c r="B133" s="86" t="s">
        <v>281</v>
      </c>
      <c r="C133" s="26">
        <v>55065000</v>
      </c>
      <c r="D133" s="26">
        <v>0</v>
      </c>
      <c r="E133" s="26">
        <v>0</v>
      </c>
      <c r="F133" s="26">
        <v>0</v>
      </c>
      <c r="G133" s="26">
        <v>0</v>
      </c>
      <c r="H133" s="26">
        <v>55065000</v>
      </c>
      <c r="I133" s="26">
        <v>55065000</v>
      </c>
      <c r="J133" s="26">
        <v>55065000</v>
      </c>
      <c r="K133" s="26">
        <v>13244735.220000001</v>
      </c>
      <c r="L133" s="26">
        <v>13244735.220000001</v>
      </c>
      <c r="M133" s="26">
        <v>0</v>
      </c>
      <c r="N133" s="26">
        <v>0</v>
      </c>
      <c r="O133" s="26">
        <v>0</v>
      </c>
      <c r="P133" s="26">
        <v>0</v>
      </c>
      <c r="Q133" s="26">
        <v>41820264.780000001</v>
      </c>
      <c r="R133" s="26">
        <v>75.947089403432287</v>
      </c>
      <c r="S133" s="26"/>
    </row>
    <row r="134" spans="1:19" ht="38.25" x14ac:dyDescent="0.2">
      <c r="A134" s="10" t="s">
        <v>282</v>
      </c>
      <c r="B134" s="87" t="s">
        <v>283</v>
      </c>
      <c r="C134" s="26">
        <v>55065000</v>
      </c>
      <c r="D134" s="26">
        <v>0</v>
      </c>
      <c r="E134" s="26">
        <v>0</v>
      </c>
      <c r="F134" s="26">
        <v>0</v>
      </c>
      <c r="G134" s="26">
        <v>0</v>
      </c>
      <c r="H134" s="26">
        <v>55065000</v>
      </c>
      <c r="I134" s="26">
        <v>55065000</v>
      </c>
      <c r="J134" s="26">
        <v>55065000</v>
      </c>
      <c r="K134" s="26">
        <v>13244735.220000001</v>
      </c>
      <c r="L134" s="26">
        <v>13244735.220000001</v>
      </c>
      <c r="M134" s="26">
        <v>0</v>
      </c>
      <c r="N134" s="26">
        <v>0</v>
      </c>
      <c r="O134" s="26">
        <v>0</v>
      </c>
      <c r="P134" s="26">
        <v>0</v>
      </c>
      <c r="Q134" s="26">
        <v>41820264.780000001</v>
      </c>
      <c r="R134" s="26">
        <v>75.947089403432287</v>
      </c>
      <c r="S134" s="26"/>
    </row>
    <row r="135" spans="1:19" x14ac:dyDescent="0.2">
      <c r="A135" s="10" t="s">
        <v>284</v>
      </c>
      <c r="B135" s="86" t="s">
        <v>285</v>
      </c>
      <c r="C135" s="26">
        <v>1403657000</v>
      </c>
      <c r="D135" s="26">
        <v>4069060319</v>
      </c>
      <c r="E135" s="26">
        <v>0</v>
      </c>
      <c r="F135" s="26">
        <v>0</v>
      </c>
      <c r="G135" s="26">
        <v>0</v>
      </c>
      <c r="H135" s="26">
        <v>5472717319</v>
      </c>
      <c r="I135" s="26">
        <v>5472717319</v>
      </c>
      <c r="J135" s="26">
        <v>5472717319</v>
      </c>
      <c r="K135" s="26">
        <v>1260187107.23</v>
      </c>
      <c r="L135" s="26">
        <v>1260187107.23</v>
      </c>
      <c r="M135" s="26">
        <v>0</v>
      </c>
      <c r="N135" s="26">
        <v>0</v>
      </c>
      <c r="O135" s="26">
        <v>0</v>
      </c>
      <c r="P135" s="26">
        <v>0</v>
      </c>
      <c r="Q135" s="26">
        <v>4212530211.77</v>
      </c>
      <c r="R135" s="26">
        <v>300</v>
      </c>
      <c r="S135" s="26"/>
    </row>
    <row r="136" spans="1:19" x14ac:dyDescent="0.2">
      <c r="A136" s="10" t="s">
        <v>286</v>
      </c>
      <c r="B136" s="86" t="s">
        <v>287</v>
      </c>
      <c r="C136" s="26">
        <v>1403657000</v>
      </c>
      <c r="D136" s="26">
        <v>0</v>
      </c>
      <c r="E136" s="26">
        <v>0</v>
      </c>
      <c r="F136" s="26">
        <v>0</v>
      </c>
      <c r="G136" s="26">
        <v>0</v>
      </c>
      <c r="H136" s="26">
        <v>1403657000</v>
      </c>
      <c r="I136" s="26">
        <v>1403657000</v>
      </c>
      <c r="J136" s="26">
        <v>1403657000</v>
      </c>
      <c r="K136" s="26">
        <v>0</v>
      </c>
      <c r="L136" s="26">
        <v>0</v>
      </c>
      <c r="M136" s="26">
        <v>0</v>
      </c>
      <c r="N136" s="26">
        <v>0</v>
      </c>
      <c r="O136" s="26">
        <v>0</v>
      </c>
      <c r="P136" s="26">
        <v>0</v>
      </c>
      <c r="Q136" s="26">
        <v>1403657000</v>
      </c>
      <c r="R136" s="26">
        <v>100</v>
      </c>
      <c r="S136" s="26"/>
    </row>
    <row r="137" spans="1:19" x14ac:dyDescent="0.2">
      <c r="A137" s="10" t="s">
        <v>286</v>
      </c>
      <c r="B137" s="86" t="s">
        <v>287</v>
      </c>
      <c r="C137" s="26">
        <v>0</v>
      </c>
      <c r="D137" s="26">
        <v>4069060319</v>
      </c>
      <c r="E137" s="26">
        <v>0</v>
      </c>
      <c r="F137" s="26">
        <v>0</v>
      </c>
      <c r="G137" s="26">
        <v>0</v>
      </c>
      <c r="H137" s="26">
        <v>4069060319</v>
      </c>
      <c r="I137" s="26">
        <v>4069060319</v>
      </c>
      <c r="J137" s="26">
        <v>4069060319</v>
      </c>
      <c r="K137" s="26">
        <v>1260187107.23</v>
      </c>
      <c r="L137" s="26">
        <v>1260187107.23</v>
      </c>
      <c r="M137" s="26">
        <v>0</v>
      </c>
      <c r="N137" s="26">
        <v>0</v>
      </c>
      <c r="O137" s="26">
        <v>0</v>
      </c>
      <c r="P137" s="26">
        <v>0</v>
      </c>
      <c r="Q137" s="26">
        <v>2808873211.77</v>
      </c>
      <c r="R137" s="26">
        <v>200</v>
      </c>
      <c r="S137" s="26"/>
    </row>
    <row r="138" spans="1:19" x14ac:dyDescent="0.2">
      <c r="A138" s="10" t="s">
        <v>288</v>
      </c>
      <c r="B138" s="86" t="s">
        <v>289</v>
      </c>
      <c r="C138" s="26">
        <v>0</v>
      </c>
      <c r="D138" s="26">
        <v>3511730085</v>
      </c>
      <c r="E138" s="26">
        <v>0</v>
      </c>
      <c r="F138" s="26">
        <v>0</v>
      </c>
      <c r="G138" s="26">
        <v>0</v>
      </c>
      <c r="H138" s="26">
        <v>3511730085</v>
      </c>
      <c r="I138" s="26">
        <v>3511730085</v>
      </c>
      <c r="J138" s="26">
        <v>3511730085</v>
      </c>
      <c r="K138" s="26">
        <v>0</v>
      </c>
      <c r="L138" s="26">
        <v>0</v>
      </c>
      <c r="M138" s="26">
        <v>0</v>
      </c>
      <c r="N138" s="26">
        <v>0</v>
      </c>
      <c r="O138" s="26">
        <v>0</v>
      </c>
      <c r="P138" s="26">
        <v>0</v>
      </c>
      <c r="Q138" s="26">
        <v>3511730085</v>
      </c>
      <c r="R138" s="26">
        <v>100</v>
      </c>
      <c r="S138" s="26"/>
    </row>
    <row r="139" spans="1:19" x14ac:dyDescent="0.2">
      <c r="A139" s="10" t="s">
        <v>290</v>
      </c>
      <c r="B139" s="86" t="s">
        <v>291</v>
      </c>
      <c r="C139" s="26">
        <v>0</v>
      </c>
      <c r="D139" s="26">
        <v>0</v>
      </c>
      <c r="E139" s="26">
        <v>0</v>
      </c>
      <c r="F139" s="26">
        <v>0</v>
      </c>
      <c r="G139" s="26">
        <v>0</v>
      </c>
      <c r="H139" s="26">
        <v>0</v>
      </c>
      <c r="I139" s="26">
        <v>0</v>
      </c>
      <c r="J139" s="26">
        <v>0</v>
      </c>
      <c r="K139" s="26">
        <v>702856873.23000002</v>
      </c>
      <c r="L139" s="26">
        <v>702856873.23000002</v>
      </c>
      <c r="M139" s="26">
        <v>0</v>
      </c>
      <c r="N139" s="26">
        <v>0</v>
      </c>
      <c r="O139" s="26">
        <v>0</v>
      </c>
      <c r="P139" s="26">
        <v>0</v>
      </c>
      <c r="Q139" s="26">
        <v>-702856873.23000002</v>
      </c>
      <c r="R139" s="26">
        <v>100</v>
      </c>
      <c r="S139" s="26"/>
    </row>
    <row r="140" spans="1:19" x14ac:dyDescent="0.2">
      <c r="A140" s="10" t="s">
        <v>292</v>
      </c>
      <c r="B140" s="86" t="s">
        <v>293</v>
      </c>
      <c r="C140" s="26">
        <v>0</v>
      </c>
      <c r="D140" s="26">
        <v>557330234</v>
      </c>
      <c r="E140" s="26">
        <v>0</v>
      </c>
      <c r="F140" s="26">
        <v>0</v>
      </c>
      <c r="G140" s="26">
        <v>0</v>
      </c>
      <c r="H140" s="26">
        <v>557330234</v>
      </c>
      <c r="I140" s="26">
        <v>557330234</v>
      </c>
      <c r="J140" s="26">
        <v>557330234</v>
      </c>
      <c r="K140" s="26">
        <v>557330234</v>
      </c>
      <c r="L140" s="26">
        <v>557330234</v>
      </c>
      <c r="M140" s="26">
        <v>0</v>
      </c>
      <c r="N140" s="26">
        <v>0</v>
      </c>
      <c r="O140" s="26">
        <v>0</v>
      </c>
      <c r="P140" s="26">
        <v>0</v>
      </c>
      <c r="Q140" s="26">
        <v>0</v>
      </c>
      <c r="R140" s="26">
        <v>0</v>
      </c>
      <c r="S140" s="26"/>
    </row>
    <row r="141" spans="1:19" x14ac:dyDescent="0.2">
      <c r="A141" s="10" t="s">
        <v>294</v>
      </c>
      <c r="B141" s="86" t="s">
        <v>295</v>
      </c>
      <c r="C141" s="26">
        <v>0</v>
      </c>
      <c r="D141" s="26">
        <v>0</v>
      </c>
      <c r="E141" s="26">
        <v>0</v>
      </c>
      <c r="F141" s="26">
        <v>0</v>
      </c>
      <c r="G141" s="26">
        <v>0</v>
      </c>
      <c r="H141" s="26">
        <v>0</v>
      </c>
      <c r="I141" s="26">
        <v>0</v>
      </c>
      <c r="J141" s="26">
        <v>0</v>
      </c>
      <c r="K141" s="26">
        <v>10163776.199999999</v>
      </c>
      <c r="L141" s="26">
        <v>10163776.199999999</v>
      </c>
      <c r="M141" s="26">
        <v>0</v>
      </c>
      <c r="N141" s="26">
        <v>0</v>
      </c>
      <c r="O141" s="26">
        <v>0</v>
      </c>
      <c r="P141" s="26">
        <v>0</v>
      </c>
      <c r="Q141" s="26">
        <v>-10163776.199999999</v>
      </c>
      <c r="R141" s="26">
        <v>100</v>
      </c>
      <c r="S141" s="26"/>
    </row>
    <row r="142" spans="1:19" x14ac:dyDescent="0.2">
      <c r="A142" s="10" t="s">
        <v>296</v>
      </c>
      <c r="B142" s="86" t="s">
        <v>295</v>
      </c>
      <c r="C142" s="26">
        <v>0</v>
      </c>
      <c r="D142" s="26">
        <v>0</v>
      </c>
      <c r="E142" s="26">
        <v>0</v>
      </c>
      <c r="F142" s="26">
        <v>0</v>
      </c>
      <c r="G142" s="26">
        <v>0</v>
      </c>
      <c r="H142" s="26">
        <v>0</v>
      </c>
      <c r="I142" s="26">
        <v>0</v>
      </c>
      <c r="J142" s="26">
        <v>0</v>
      </c>
      <c r="K142" s="26">
        <v>10163776.199999999</v>
      </c>
      <c r="L142" s="26">
        <v>10163776.199999999</v>
      </c>
      <c r="M142" s="26">
        <v>0</v>
      </c>
      <c r="N142" s="26">
        <v>0</v>
      </c>
      <c r="O142" s="26">
        <v>0</v>
      </c>
      <c r="P142" s="26">
        <v>0</v>
      </c>
      <c r="Q142" s="26">
        <v>-10163776.199999999</v>
      </c>
      <c r="R142" s="26">
        <v>100</v>
      </c>
      <c r="S142" s="26"/>
    </row>
    <row r="143" spans="1:19" x14ac:dyDescent="0.2">
      <c r="A143" s="10" t="s">
        <v>297</v>
      </c>
      <c r="B143" s="86" t="s">
        <v>298</v>
      </c>
      <c r="C143" s="26">
        <v>0</v>
      </c>
      <c r="D143" s="26">
        <v>0</v>
      </c>
      <c r="E143" s="26">
        <v>0</v>
      </c>
      <c r="F143" s="26">
        <v>0</v>
      </c>
      <c r="G143" s="26">
        <v>0</v>
      </c>
      <c r="H143" s="26">
        <v>0</v>
      </c>
      <c r="I143" s="26">
        <v>0</v>
      </c>
      <c r="J143" s="26">
        <v>0</v>
      </c>
      <c r="K143" s="26">
        <v>10163776.199999999</v>
      </c>
      <c r="L143" s="26">
        <v>10163776.199999999</v>
      </c>
      <c r="M143" s="26">
        <v>0</v>
      </c>
      <c r="N143" s="26">
        <v>0</v>
      </c>
      <c r="O143" s="26">
        <v>0</v>
      </c>
      <c r="P143" s="26">
        <v>0</v>
      </c>
      <c r="Q143" s="26">
        <v>-10163776.199999999</v>
      </c>
      <c r="R143" s="26">
        <v>100</v>
      </c>
      <c r="S143" s="26"/>
    </row>
    <row r="144" spans="1:19" x14ac:dyDescent="0.2">
      <c r="A144" s="10" t="s">
        <v>299</v>
      </c>
      <c r="B144" s="86" t="s">
        <v>300</v>
      </c>
      <c r="C144" s="26">
        <v>1203944000</v>
      </c>
      <c r="D144" s="26">
        <v>57245846900.580002</v>
      </c>
      <c r="E144" s="26">
        <v>36458446.719999999</v>
      </c>
      <c r="F144" s="26">
        <v>0</v>
      </c>
      <c r="G144" s="26">
        <v>0</v>
      </c>
      <c r="H144" s="26">
        <v>58413332453.860001</v>
      </c>
      <c r="I144" s="26">
        <v>58413332453.860001</v>
      </c>
      <c r="J144" s="26">
        <v>58413332453.860001</v>
      </c>
      <c r="K144" s="26">
        <v>58291469953.470001</v>
      </c>
      <c r="L144" s="26">
        <v>58291469953.470001</v>
      </c>
      <c r="M144" s="26">
        <v>0</v>
      </c>
      <c r="N144" s="26">
        <v>0</v>
      </c>
      <c r="O144" s="26">
        <v>0</v>
      </c>
      <c r="P144" s="26">
        <v>0</v>
      </c>
      <c r="Q144" s="26">
        <v>121862500.39</v>
      </c>
      <c r="R144" s="26">
        <v>2425.8507684321999</v>
      </c>
      <c r="S144" s="26"/>
    </row>
    <row r="145" spans="1:19" x14ac:dyDescent="0.2">
      <c r="A145" s="10" t="s">
        <v>301</v>
      </c>
      <c r="B145" s="86" t="s">
        <v>302</v>
      </c>
      <c r="C145" s="26">
        <v>110000000</v>
      </c>
      <c r="D145" s="26">
        <v>0</v>
      </c>
      <c r="E145" s="26">
        <v>0</v>
      </c>
      <c r="F145" s="26">
        <v>0</v>
      </c>
      <c r="G145" s="26">
        <v>0</v>
      </c>
      <c r="H145" s="26">
        <v>110000000</v>
      </c>
      <c r="I145" s="26">
        <v>110000000</v>
      </c>
      <c r="J145" s="26">
        <v>110000000</v>
      </c>
      <c r="K145" s="26">
        <v>71761650</v>
      </c>
      <c r="L145" s="26">
        <v>71761650</v>
      </c>
      <c r="M145" s="26">
        <v>0</v>
      </c>
      <c r="N145" s="26">
        <v>0</v>
      </c>
      <c r="O145" s="26">
        <v>0</v>
      </c>
      <c r="P145" s="26">
        <v>0</v>
      </c>
      <c r="Q145" s="26">
        <v>38238350</v>
      </c>
      <c r="R145" s="26">
        <v>34.762136363636401</v>
      </c>
      <c r="S145" s="26"/>
    </row>
    <row r="146" spans="1:19" ht="38.25" x14ac:dyDescent="0.2">
      <c r="A146" s="10" t="s">
        <v>303</v>
      </c>
      <c r="B146" s="87" t="s">
        <v>304</v>
      </c>
      <c r="C146" s="26">
        <v>110000000</v>
      </c>
      <c r="D146" s="26">
        <v>0</v>
      </c>
      <c r="E146" s="26">
        <v>0</v>
      </c>
      <c r="F146" s="26">
        <v>0</v>
      </c>
      <c r="G146" s="26">
        <v>0</v>
      </c>
      <c r="H146" s="26">
        <v>110000000</v>
      </c>
      <c r="I146" s="26">
        <v>110000000</v>
      </c>
      <c r="J146" s="26">
        <v>110000000</v>
      </c>
      <c r="K146" s="26">
        <v>71761650</v>
      </c>
      <c r="L146" s="26">
        <v>71761650</v>
      </c>
      <c r="M146" s="26">
        <v>0</v>
      </c>
      <c r="N146" s="26">
        <v>0</v>
      </c>
      <c r="O146" s="26">
        <v>0</v>
      </c>
      <c r="P146" s="26">
        <v>0</v>
      </c>
      <c r="Q146" s="26">
        <v>38238350</v>
      </c>
      <c r="R146" s="26">
        <v>34.762136363636401</v>
      </c>
      <c r="S146" s="26"/>
    </row>
    <row r="147" spans="1:19" x14ac:dyDescent="0.2">
      <c r="A147" s="10" t="s">
        <v>305</v>
      </c>
      <c r="B147" s="86" t="s">
        <v>306</v>
      </c>
      <c r="C147" s="26">
        <v>806672000</v>
      </c>
      <c r="D147" s="26">
        <v>17289450</v>
      </c>
      <c r="E147" s="26">
        <v>0</v>
      </c>
      <c r="F147" s="26">
        <v>0</v>
      </c>
      <c r="G147" s="26">
        <v>0</v>
      </c>
      <c r="H147" s="26">
        <v>823961450</v>
      </c>
      <c r="I147" s="26">
        <v>823961450</v>
      </c>
      <c r="J147" s="26">
        <v>823961450</v>
      </c>
      <c r="K147" s="26">
        <v>550973710.92999995</v>
      </c>
      <c r="L147" s="26">
        <v>550973710.92999995</v>
      </c>
      <c r="M147" s="26">
        <v>0</v>
      </c>
      <c r="N147" s="26">
        <v>0</v>
      </c>
      <c r="O147" s="26">
        <v>0</v>
      </c>
      <c r="P147" s="26">
        <v>0</v>
      </c>
      <c r="Q147" s="26">
        <v>272987739.06999999</v>
      </c>
      <c r="R147" s="26">
        <v>1761.2810911337804</v>
      </c>
      <c r="S147" s="26"/>
    </row>
    <row r="148" spans="1:19" x14ac:dyDescent="0.2">
      <c r="A148" s="10" t="s">
        <v>307</v>
      </c>
      <c r="B148" s="86" t="s">
        <v>308</v>
      </c>
      <c r="C148" s="26">
        <v>806672000</v>
      </c>
      <c r="D148" s="26">
        <v>17289450</v>
      </c>
      <c r="E148" s="26">
        <v>0</v>
      </c>
      <c r="F148" s="26">
        <v>0</v>
      </c>
      <c r="G148" s="26">
        <v>0</v>
      </c>
      <c r="H148" s="26">
        <v>823961450</v>
      </c>
      <c r="I148" s="26">
        <v>823961450</v>
      </c>
      <c r="J148" s="26">
        <v>823961450</v>
      </c>
      <c r="K148" s="26">
        <v>550973710.92999995</v>
      </c>
      <c r="L148" s="26">
        <v>550973710.92999995</v>
      </c>
      <c r="M148" s="26">
        <v>0</v>
      </c>
      <c r="N148" s="26">
        <v>0</v>
      </c>
      <c r="O148" s="26">
        <v>0</v>
      </c>
      <c r="P148" s="26">
        <v>0</v>
      </c>
      <c r="Q148" s="26">
        <v>272987739.06999999</v>
      </c>
      <c r="R148" s="26">
        <v>1761.2810911337804</v>
      </c>
      <c r="S148" s="26"/>
    </row>
    <row r="149" spans="1:19" x14ac:dyDescent="0.2">
      <c r="A149" s="10" t="s">
        <v>309</v>
      </c>
      <c r="B149" s="86" t="s">
        <v>310</v>
      </c>
      <c r="C149" s="26">
        <v>269495000</v>
      </c>
      <c r="D149" s="26">
        <v>0</v>
      </c>
      <c r="E149" s="26">
        <v>0</v>
      </c>
      <c r="F149" s="26">
        <v>0</v>
      </c>
      <c r="G149" s="26">
        <v>0</v>
      </c>
      <c r="H149" s="26">
        <v>269495000</v>
      </c>
      <c r="I149" s="26">
        <v>269495000</v>
      </c>
      <c r="J149" s="26">
        <v>269495000</v>
      </c>
      <c r="K149" s="26">
        <v>270351011.51999998</v>
      </c>
      <c r="L149" s="26">
        <v>270351011.51999998</v>
      </c>
      <c r="M149" s="26">
        <v>0</v>
      </c>
      <c r="N149" s="26">
        <v>0</v>
      </c>
      <c r="O149" s="26">
        <v>0</v>
      </c>
      <c r="P149" s="26">
        <v>0</v>
      </c>
      <c r="Q149" s="26">
        <v>-856011.52</v>
      </c>
      <c r="R149" s="26">
        <v>-0.31763539954359099</v>
      </c>
      <c r="S149" s="26"/>
    </row>
    <row r="150" spans="1:19" x14ac:dyDescent="0.2">
      <c r="A150" s="10" t="s">
        <v>311</v>
      </c>
      <c r="B150" s="86" t="s">
        <v>312</v>
      </c>
      <c r="C150" s="26">
        <v>188240000</v>
      </c>
      <c r="D150" s="26">
        <v>0</v>
      </c>
      <c r="E150" s="26">
        <v>0</v>
      </c>
      <c r="F150" s="26">
        <v>0</v>
      </c>
      <c r="G150" s="26">
        <v>0</v>
      </c>
      <c r="H150" s="26">
        <v>188240000</v>
      </c>
      <c r="I150" s="26">
        <v>188240000</v>
      </c>
      <c r="J150" s="26">
        <v>188240000</v>
      </c>
      <c r="K150" s="26">
        <v>22691525.260000002</v>
      </c>
      <c r="L150" s="26">
        <v>22691525.260000002</v>
      </c>
      <c r="M150" s="26">
        <v>0</v>
      </c>
      <c r="N150" s="26">
        <v>0</v>
      </c>
      <c r="O150" s="26">
        <v>0</v>
      </c>
      <c r="P150" s="26">
        <v>0</v>
      </c>
      <c r="Q150" s="26">
        <v>165548474.74000001</v>
      </c>
      <c r="R150" s="26">
        <v>87.945428569910803</v>
      </c>
      <c r="S150" s="26"/>
    </row>
    <row r="151" spans="1:19" x14ac:dyDescent="0.2">
      <c r="A151" s="10" t="s">
        <v>313</v>
      </c>
      <c r="B151" s="86" t="s">
        <v>314</v>
      </c>
      <c r="C151" s="26">
        <v>1456000</v>
      </c>
      <c r="D151" s="26">
        <v>0</v>
      </c>
      <c r="E151" s="26">
        <v>0</v>
      </c>
      <c r="F151" s="26">
        <v>0</v>
      </c>
      <c r="G151" s="26">
        <v>0</v>
      </c>
      <c r="H151" s="26">
        <v>1456000</v>
      </c>
      <c r="I151" s="26">
        <v>1456000</v>
      </c>
      <c r="J151" s="26">
        <v>1456000</v>
      </c>
      <c r="K151" s="26">
        <v>125000.41</v>
      </c>
      <c r="L151" s="26">
        <v>125000.41</v>
      </c>
      <c r="M151" s="26">
        <v>0</v>
      </c>
      <c r="N151" s="26">
        <v>0</v>
      </c>
      <c r="O151" s="26">
        <v>0</v>
      </c>
      <c r="P151" s="26">
        <v>0</v>
      </c>
      <c r="Q151" s="26">
        <v>1330999.5900000001</v>
      </c>
      <c r="R151" s="26">
        <v>91.414807005494495</v>
      </c>
      <c r="S151" s="26"/>
    </row>
    <row r="152" spans="1:19" ht="25.5" x14ac:dyDescent="0.2">
      <c r="A152" s="10" t="s">
        <v>315</v>
      </c>
      <c r="B152" s="87" t="s">
        <v>316</v>
      </c>
      <c r="C152" s="26">
        <v>74897000</v>
      </c>
      <c r="D152" s="26">
        <v>0</v>
      </c>
      <c r="E152" s="26">
        <v>0</v>
      </c>
      <c r="F152" s="26">
        <v>0</v>
      </c>
      <c r="G152" s="26">
        <v>0</v>
      </c>
      <c r="H152" s="26">
        <v>74897000</v>
      </c>
      <c r="I152" s="26">
        <v>74897000</v>
      </c>
      <c r="J152" s="26">
        <v>74897000</v>
      </c>
      <c r="K152" s="26">
        <v>4510282.26</v>
      </c>
      <c r="L152" s="26">
        <v>4510282.26</v>
      </c>
      <c r="M152" s="26">
        <v>0</v>
      </c>
      <c r="N152" s="26">
        <v>0</v>
      </c>
      <c r="O152" s="26">
        <v>0</v>
      </c>
      <c r="P152" s="26">
        <v>0</v>
      </c>
      <c r="Q152" s="26">
        <v>70386717.739999995</v>
      </c>
      <c r="R152" s="26">
        <v>93.978020134317802</v>
      </c>
      <c r="S152" s="26"/>
    </row>
    <row r="153" spans="1:19" x14ac:dyDescent="0.2">
      <c r="A153" s="10" t="s">
        <v>317</v>
      </c>
      <c r="B153" s="86" t="s">
        <v>318</v>
      </c>
      <c r="C153" s="26">
        <v>1872000</v>
      </c>
      <c r="D153" s="26">
        <v>0</v>
      </c>
      <c r="E153" s="26">
        <v>0</v>
      </c>
      <c r="F153" s="26">
        <v>0</v>
      </c>
      <c r="G153" s="26">
        <v>0</v>
      </c>
      <c r="H153" s="26">
        <v>1872000</v>
      </c>
      <c r="I153" s="26">
        <v>1872000</v>
      </c>
      <c r="J153" s="26">
        <v>1872000</v>
      </c>
      <c r="K153" s="26">
        <v>2689728.29</v>
      </c>
      <c r="L153" s="26">
        <v>2689728.29</v>
      </c>
      <c r="M153" s="26">
        <v>0</v>
      </c>
      <c r="N153" s="26">
        <v>0</v>
      </c>
      <c r="O153" s="26">
        <v>0</v>
      </c>
      <c r="P153" s="26">
        <v>0</v>
      </c>
      <c r="Q153" s="26">
        <v>-817728.29</v>
      </c>
      <c r="R153" s="26">
        <v>-43.682066773504296</v>
      </c>
      <c r="S153" s="26"/>
    </row>
    <row r="154" spans="1:19" x14ac:dyDescent="0.2">
      <c r="A154" s="10" t="s">
        <v>319</v>
      </c>
      <c r="B154" s="86" t="s">
        <v>320</v>
      </c>
      <c r="C154" s="26">
        <v>6344000</v>
      </c>
      <c r="D154" s="26">
        <v>0</v>
      </c>
      <c r="E154" s="26">
        <v>0</v>
      </c>
      <c r="F154" s="26">
        <v>0</v>
      </c>
      <c r="G154" s="26">
        <v>0</v>
      </c>
      <c r="H154" s="26">
        <v>6344000</v>
      </c>
      <c r="I154" s="26">
        <v>6344000</v>
      </c>
      <c r="J154" s="26">
        <v>6344000</v>
      </c>
      <c r="K154" s="26">
        <v>4070907</v>
      </c>
      <c r="L154" s="26">
        <v>4070907</v>
      </c>
      <c r="M154" s="26">
        <v>0</v>
      </c>
      <c r="N154" s="26">
        <v>0</v>
      </c>
      <c r="O154" s="26">
        <v>0</v>
      </c>
      <c r="P154" s="26">
        <v>0</v>
      </c>
      <c r="Q154" s="26">
        <v>2273093</v>
      </c>
      <c r="R154" s="26">
        <v>35.830595838587591</v>
      </c>
      <c r="S154" s="26"/>
    </row>
    <row r="155" spans="1:19" x14ac:dyDescent="0.2">
      <c r="A155" s="10" t="s">
        <v>321</v>
      </c>
      <c r="B155" s="86" t="s">
        <v>322</v>
      </c>
      <c r="C155" s="26">
        <v>1248000</v>
      </c>
      <c r="D155" s="26">
        <v>0</v>
      </c>
      <c r="E155" s="26">
        <v>0</v>
      </c>
      <c r="F155" s="26">
        <v>0</v>
      </c>
      <c r="G155" s="26">
        <v>0</v>
      </c>
      <c r="H155" s="26">
        <v>1248000</v>
      </c>
      <c r="I155" s="26">
        <v>1248000</v>
      </c>
      <c r="J155" s="26">
        <v>1248000</v>
      </c>
      <c r="K155" s="26">
        <v>1517.97</v>
      </c>
      <c r="L155" s="26">
        <v>1517.97</v>
      </c>
      <c r="M155" s="26">
        <v>0</v>
      </c>
      <c r="N155" s="26">
        <v>0</v>
      </c>
      <c r="O155" s="26">
        <v>0</v>
      </c>
      <c r="P155" s="26">
        <v>0</v>
      </c>
      <c r="Q155" s="26">
        <v>1246482.03</v>
      </c>
      <c r="R155" s="26">
        <v>99.878367788461503</v>
      </c>
      <c r="S155" s="26"/>
    </row>
    <row r="156" spans="1:19" x14ac:dyDescent="0.2">
      <c r="A156" s="10" t="s">
        <v>323</v>
      </c>
      <c r="B156" s="86" t="s">
        <v>324</v>
      </c>
      <c r="C156" s="26">
        <v>263120000</v>
      </c>
      <c r="D156" s="26">
        <v>0</v>
      </c>
      <c r="E156" s="26">
        <v>0</v>
      </c>
      <c r="F156" s="26">
        <v>0</v>
      </c>
      <c r="G156" s="26">
        <v>0</v>
      </c>
      <c r="H156" s="26">
        <v>263120000</v>
      </c>
      <c r="I156" s="26">
        <v>263120000</v>
      </c>
      <c r="J156" s="26">
        <v>263120000</v>
      </c>
      <c r="K156" s="26">
        <v>9910220.1699999999</v>
      </c>
      <c r="L156" s="26">
        <v>9910220.1699999999</v>
      </c>
      <c r="M156" s="26">
        <v>0</v>
      </c>
      <c r="N156" s="26">
        <v>0</v>
      </c>
      <c r="O156" s="26">
        <v>0</v>
      </c>
      <c r="P156" s="26">
        <v>0</v>
      </c>
      <c r="Q156" s="26">
        <v>253209779.83000001</v>
      </c>
      <c r="R156" s="26">
        <v>96.233573970051694</v>
      </c>
      <c r="S156" s="26"/>
    </row>
    <row r="157" spans="1:19" ht="38.25" x14ac:dyDescent="0.2">
      <c r="A157" s="10" t="s">
        <v>325</v>
      </c>
      <c r="B157" s="87" t="s">
        <v>326</v>
      </c>
      <c r="C157" s="26">
        <v>0</v>
      </c>
      <c r="D157" s="26">
        <v>0</v>
      </c>
      <c r="E157" s="26">
        <v>0</v>
      </c>
      <c r="F157" s="26">
        <v>0</v>
      </c>
      <c r="G157" s="26">
        <v>0</v>
      </c>
      <c r="H157" s="26">
        <v>0</v>
      </c>
      <c r="I157" s="26">
        <v>0</v>
      </c>
      <c r="J157" s="26">
        <v>0</v>
      </c>
      <c r="K157" s="26">
        <v>68851.66</v>
      </c>
      <c r="L157" s="26">
        <v>68851.66</v>
      </c>
      <c r="M157" s="26">
        <v>0</v>
      </c>
      <c r="N157" s="26">
        <v>0</v>
      </c>
      <c r="O157" s="26">
        <v>0</v>
      </c>
      <c r="P157" s="26">
        <v>0</v>
      </c>
      <c r="Q157" s="26">
        <v>-68851.66</v>
      </c>
      <c r="R157" s="26">
        <v>100</v>
      </c>
      <c r="S157" s="26"/>
    </row>
    <row r="158" spans="1:19" x14ac:dyDescent="0.2">
      <c r="A158" s="10" t="s">
        <v>327</v>
      </c>
      <c r="B158" s="86" t="s">
        <v>328</v>
      </c>
      <c r="C158" s="26">
        <v>0</v>
      </c>
      <c r="D158" s="26">
        <v>0</v>
      </c>
      <c r="E158" s="26">
        <v>0</v>
      </c>
      <c r="F158" s="26">
        <v>0</v>
      </c>
      <c r="G158" s="26">
        <v>0</v>
      </c>
      <c r="H158" s="26">
        <v>0</v>
      </c>
      <c r="I158" s="26">
        <v>0</v>
      </c>
      <c r="J158" s="26">
        <v>0</v>
      </c>
      <c r="K158" s="26">
        <v>743903.06</v>
      </c>
      <c r="L158" s="26">
        <v>743903.06</v>
      </c>
      <c r="M158" s="26">
        <v>0</v>
      </c>
      <c r="N158" s="26">
        <v>0</v>
      </c>
      <c r="O158" s="26">
        <v>0</v>
      </c>
      <c r="P158" s="26">
        <v>0</v>
      </c>
      <c r="Q158" s="26">
        <v>-743903.06</v>
      </c>
      <c r="R158" s="26">
        <v>100</v>
      </c>
      <c r="S158" s="26"/>
    </row>
    <row r="159" spans="1:19" x14ac:dyDescent="0.2">
      <c r="A159" s="10" t="s">
        <v>329</v>
      </c>
      <c r="B159" s="86" t="s">
        <v>330</v>
      </c>
      <c r="C159" s="26">
        <v>0</v>
      </c>
      <c r="D159" s="26">
        <v>0</v>
      </c>
      <c r="E159" s="26">
        <v>0</v>
      </c>
      <c r="F159" s="26">
        <v>0</v>
      </c>
      <c r="G159" s="26">
        <v>0</v>
      </c>
      <c r="H159" s="26">
        <v>0</v>
      </c>
      <c r="I159" s="26">
        <v>0</v>
      </c>
      <c r="J159" s="26">
        <v>0</v>
      </c>
      <c r="K159" s="26">
        <v>185849.65</v>
      </c>
      <c r="L159" s="26">
        <v>185849.65</v>
      </c>
      <c r="M159" s="26">
        <v>0</v>
      </c>
      <c r="N159" s="26">
        <v>0</v>
      </c>
      <c r="O159" s="26">
        <v>0</v>
      </c>
      <c r="P159" s="26">
        <v>0</v>
      </c>
      <c r="Q159" s="26">
        <v>-185849.65</v>
      </c>
      <c r="R159" s="26">
        <v>100</v>
      </c>
      <c r="S159" s="26"/>
    </row>
    <row r="160" spans="1:19" x14ac:dyDescent="0.2">
      <c r="A160" s="10" t="s">
        <v>331</v>
      </c>
      <c r="B160" s="86" t="s">
        <v>332</v>
      </c>
      <c r="C160" s="26">
        <v>0</v>
      </c>
      <c r="D160" s="26">
        <v>0</v>
      </c>
      <c r="E160" s="26">
        <v>0</v>
      </c>
      <c r="F160" s="26">
        <v>0</v>
      </c>
      <c r="G160" s="26">
        <v>0</v>
      </c>
      <c r="H160" s="26">
        <v>0</v>
      </c>
      <c r="I160" s="26">
        <v>0</v>
      </c>
      <c r="J160" s="26">
        <v>0</v>
      </c>
      <c r="K160" s="26">
        <v>38505254.460000001</v>
      </c>
      <c r="L160" s="26">
        <v>38505254.460000001</v>
      </c>
      <c r="M160" s="26">
        <v>0</v>
      </c>
      <c r="N160" s="26">
        <v>0</v>
      </c>
      <c r="O160" s="26">
        <v>0</v>
      </c>
      <c r="P160" s="26">
        <v>0</v>
      </c>
      <c r="Q160" s="26">
        <v>-38505254.460000001</v>
      </c>
      <c r="R160" s="26">
        <v>100</v>
      </c>
      <c r="S160" s="26"/>
    </row>
    <row r="161" spans="1:19" x14ac:dyDescent="0.2">
      <c r="A161" s="10" t="s">
        <v>333</v>
      </c>
      <c r="B161" s="86" t="s">
        <v>334</v>
      </c>
      <c r="C161" s="26">
        <v>0</v>
      </c>
      <c r="D161" s="26">
        <v>0</v>
      </c>
      <c r="E161" s="26">
        <v>0</v>
      </c>
      <c r="F161" s="26">
        <v>0</v>
      </c>
      <c r="G161" s="26">
        <v>0</v>
      </c>
      <c r="H161" s="26">
        <v>0</v>
      </c>
      <c r="I161" s="26">
        <v>0</v>
      </c>
      <c r="J161" s="26">
        <v>0</v>
      </c>
      <c r="K161" s="26">
        <v>2456398.12</v>
      </c>
      <c r="L161" s="26">
        <v>2456398.12</v>
      </c>
      <c r="M161" s="26">
        <v>0</v>
      </c>
      <c r="N161" s="26">
        <v>0</v>
      </c>
      <c r="O161" s="26">
        <v>0</v>
      </c>
      <c r="P161" s="26">
        <v>0</v>
      </c>
      <c r="Q161" s="26">
        <v>-2456398.12</v>
      </c>
      <c r="R161" s="26">
        <v>100</v>
      </c>
      <c r="S161" s="26"/>
    </row>
    <row r="162" spans="1:19" x14ac:dyDescent="0.2">
      <c r="A162" s="10" t="s">
        <v>335</v>
      </c>
      <c r="B162" s="86" t="s">
        <v>336</v>
      </c>
      <c r="C162" s="26">
        <v>0</v>
      </c>
      <c r="D162" s="26">
        <v>0</v>
      </c>
      <c r="E162" s="26">
        <v>0</v>
      </c>
      <c r="F162" s="26">
        <v>0</v>
      </c>
      <c r="G162" s="26">
        <v>0</v>
      </c>
      <c r="H162" s="26">
        <v>0</v>
      </c>
      <c r="I162" s="26">
        <v>0</v>
      </c>
      <c r="J162" s="26">
        <v>0</v>
      </c>
      <c r="K162" s="26">
        <v>10594734.109999999</v>
      </c>
      <c r="L162" s="26">
        <v>10594734.109999999</v>
      </c>
      <c r="M162" s="26">
        <v>0</v>
      </c>
      <c r="N162" s="26">
        <v>0</v>
      </c>
      <c r="O162" s="26">
        <v>0</v>
      </c>
      <c r="P162" s="26">
        <v>0</v>
      </c>
      <c r="Q162" s="26">
        <v>-10594734.109999999</v>
      </c>
      <c r="R162" s="26">
        <v>100</v>
      </c>
      <c r="S162" s="26"/>
    </row>
    <row r="163" spans="1:19" x14ac:dyDescent="0.2">
      <c r="A163" s="10" t="s">
        <v>337</v>
      </c>
      <c r="B163" s="86" t="s">
        <v>338</v>
      </c>
      <c r="C163" s="26">
        <v>0</v>
      </c>
      <c r="D163" s="26">
        <v>0</v>
      </c>
      <c r="E163" s="26">
        <v>0</v>
      </c>
      <c r="F163" s="26">
        <v>0</v>
      </c>
      <c r="G163" s="26">
        <v>0</v>
      </c>
      <c r="H163" s="26">
        <v>0</v>
      </c>
      <c r="I163" s="26">
        <v>0</v>
      </c>
      <c r="J163" s="26">
        <v>0</v>
      </c>
      <c r="K163" s="26">
        <v>3136500.99</v>
      </c>
      <c r="L163" s="26">
        <v>3136500.99</v>
      </c>
      <c r="M163" s="26">
        <v>0</v>
      </c>
      <c r="N163" s="26">
        <v>0</v>
      </c>
      <c r="O163" s="26">
        <v>0</v>
      </c>
      <c r="P163" s="26">
        <v>0</v>
      </c>
      <c r="Q163" s="26">
        <v>-3136500.99</v>
      </c>
      <c r="R163" s="26">
        <v>100</v>
      </c>
      <c r="S163" s="26"/>
    </row>
    <row r="164" spans="1:19" x14ac:dyDescent="0.2">
      <c r="A164" s="10" t="s">
        <v>339</v>
      </c>
      <c r="B164" s="86" t="s">
        <v>340</v>
      </c>
      <c r="C164" s="26">
        <v>0</v>
      </c>
      <c r="D164" s="26">
        <v>0</v>
      </c>
      <c r="E164" s="26">
        <v>0</v>
      </c>
      <c r="F164" s="26">
        <v>0</v>
      </c>
      <c r="G164" s="26">
        <v>0</v>
      </c>
      <c r="H164" s="26">
        <v>0</v>
      </c>
      <c r="I164" s="26">
        <v>0</v>
      </c>
      <c r="J164" s="26">
        <v>0</v>
      </c>
      <c r="K164" s="26">
        <v>161444.99</v>
      </c>
      <c r="L164" s="26">
        <v>161444.99</v>
      </c>
      <c r="M164" s="26">
        <v>0</v>
      </c>
      <c r="N164" s="26">
        <v>0</v>
      </c>
      <c r="O164" s="26">
        <v>0</v>
      </c>
      <c r="P164" s="26">
        <v>0</v>
      </c>
      <c r="Q164" s="26">
        <v>-161444.99</v>
      </c>
      <c r="R164" s="26">
        <v>100</v>
      </c>
      <c r="S164" s="26"/>
    </row>
    <row r="165" spans="1:19" x14ac:dyDescent="0.2">
      <c r="A165" s="10" t="s">
        <v>341</v>
      </c>
      <c r="B165" s="86" t="s">
        <v>342</v>
      </c>
      <c r="C165" s="26">
        <v>0</v>
      </c>
      <c r="D165" s="26">
        <v>0</v>
      </c>
      <c r="E165" s="26">
        <v>0</v>
      </c>
      <c r="F165" s="26">
        <v>0</v>
      </c>
      <c r="G165" s="26">
        <v>0</v>
      </c>
      <c r="H165" s="26">
        <v>0</v>
      </c>
      <c r="I165" s="26">
        <v>0</v>
      </c>
      <c r="J165" s="26">
        <v>0</v>
      </c>
      <c r="K165" s="26">
        <v>19237699.329999998</v>
      </c>
      <c r="L165" s="26">
        <v>19237699.329999998</v>
      </c>
      <c r="M165" s="26">
        <v>0</v>
      </c>
      <c r="N165" s="26">
        <v>0</v>
      </c>
      <c r="O165" s="26">
        <v>0</v>
      </c>
      <c r="P165" s="26">
        <v>0</v>
      </c>
      <c r="Q165" s="26">
        <v>-19237699.329999998</v>
      </c>
      <c r="R165" s="26">
        <v>100</v>
      </c>
      <c r="S165" s="26"/>
    </row>
    <row r="166" spans="1:19" x14ac:dyDescent="0.2">
      <c r="A166" s="10" t="s">
        <v>343</v>
      </c>
      <c r="B166" s="86" t="s">
        <v>342</v>
      </c>
      <c r="C166" s="26">
        <v>0</v>
      </c>
      <c r="D166" s="26">
        <v>0</v>
      </c>
      <c r="E166" s="26">
        <v>0</v>
      </c>
      <c r="F166" s="26">
        <v>0</v>
      </c>
      <c r="G166" s="26">
        <v>0</v>
      </c>
      <c r="H166" s="26">
        <v>0</v>
      </c>
      <c r="I166" s="26">
        <v>0</v>
      </c>
      <c r="J166" s="26">
        <v>0</v>
      </c>
      <c r="K166" s="26">
        <v>66672321.729999997</v>
      </c>
      <c r="L166" s="26">
        <v>66672321.729999997</v>
      </c>
      <c r="M166" s="26">
        <v>0</v>
      </c>
      <c r="N166" s="26">
        <v>0</v>
      </c>
      <c r="O166" s="26">
        <v>0</v>
      </c>
      <c r="P166" s="26">
        <v>0</v>
      </c>
      <c r="Q166" s="26">
        <v>-66672321.729999997</v>
      </c>
      <c r="R166" s="26">
        <v>100</v>
      </c>
      <c r="S166" s="26"/>
    </row>
    <row r="167" spans="1:19" x14ac:dyDescent="0.2">
      <c r="A167" s="10" t="s">
        <v>344</v>
      </c>
      <c r="B167" s="86" t="s">
        <v>345</v>
      </c>
      <c r="C167" s="26">
        <v>0</v>
      </c>
      <c r="D167" s="26">
        <v>0</v>
      </c>
      <c r="E167" s="26">
        <v>0</v>
      </c>
      <c r="F167" s="26">
        <v>0</v>
      </c>
      <c r="G167" s="26">
        <v>0</v>
      </c>
      <c r="H167" s="26">
        <v>0</v>
      </c>
      <c r="I167" s="26">
        <v>0</v>
      </c>
      <c r="J167" s="26">
        <v>0</v>
      </c>
      <c r="K167" s="26">
        <v>73305437.989999995</v>
      </c>
      <c r="L167" s="26">
        <v>73305437.989999995</v>
      </c>
      <c r="M167" s="26">
        <v>0</v>
      </c>
      <c r="N167" s="26">
        <v>0</v>
      </c>
      <c r="O167" s="26">
        <v>0</v>
      </c>
      <c r="P167" s="26">
        <v>0</v>
      </c>
      <c r="Q167" s="26">
        <v>-73305437.989999995</v>
      </c>
      <c r="R167" s="26">
        <v>100</v>
      </c>
      <c r="S167" s="26"/>
    </row>
    <row r="168" spans="1:19" x14ac:dyDescent="0.2">
      <c r="A168" s="10" t="s">
        <v>346</v>
      </c>
      <c r="B168" s="86" t="s">
        <v>347</v>
      </c>
      <c r="C168" s="26">
        <v>0</v>
      </c>
      <c r="D168" s="26">
        <v>0</v>
      </c>
      <c r="E168" s="26">
        <v>0</v>
      </c>
      <c r="F168" s="26">
        <v>0</v>
      </c>
      <c r="G168" s="26">
        <v>0</v>
      </c>
      <c r="H168" s="26">
        <v>0</v>
      </c>
      <c r="I168" s="26">
        <v>0</v>
      </c>
      <c r="J168" s="26">
        <v>0</v>
      </c>
      <c r="K168" s="26">
        <v>4160535.21</v>
      </c>
      <c r="L168" s="26">
        <v>4160535.21</v>
      </c>
      <c r="M168" s="26">
        <v>0</v>
      </c>
      <c r="N168" s="26">
        <v>0</v>
      </c>
      <c r="O168" s="26">
        <v>0</v>
      </c>
      <c r="P168" s="26">
        <v>0</v>
      </c>
      <c r="Q168" s="26">
        <v>-4160535.21</v>
      </c>
      <c r="R168" s="26">
        <v>100</v>
      </c>
      <c r="S168" s="26"/>
    </row>
    <row r="169" spans="1:19" x14ac:dyDescent="0.2">
      <c r="A169" s="10" t="s">
        <v>348</v>
      </c>
      <c r="B169" s="86" t="s">
        <v>349</v>
      </c>
      <c r="C169" s="26">
        <v>0</v>
      </c>
      <c r="D169" s="26">
        <v>0</v>
      </c>
      <c r="E169" s="26">
        <v>0</v>
      </c>
      <c r="F169" s="26">
        <v>0</v>
      </c>
      <c r="G169" s="26">
        <v>0</v>
      </c>
      <c r="H169" s="26">
        <v>0</v>
      </c>
      <c r="I169" s="26">
        <v>0</v>
      </c>
      <c r="J169" s="26">
        <v>0</v>
      </c>
      <c r="K169" s="26">
        <v>105136.75</v>
      </c>
      <c r="L169" s="26">
        <v>105136.75</v>
      </c>
      <c r="M169" s="26">
        <v>0</v>
      </c>
      <c r="N169" s="26">
        <v>0</v>
      </c>
      <c r="O169" s="26">
        <v>0</v>
      </c>
      <c r="P169" s="26">
        <v>0</v>
      </c>
      <c r="Q169" s="26">
        <v>-105136.75</v>
      </c>
      <c r="R169" s="26">
        <v>100</v>
      </c>
      <c r="S169" s="26"/>
    </row>
    <row r="170" spans="1:19" x14ac:dyDescent="0.2">
      <c r="A170" s="10" t="s">
        <v>350</v>
      </c>
      <c r="B170" s="86" t="s">
        <v>351</v>
      </c>
      <c r="C170" s="26">
        <v>0</v>
      </c>
      <c r="D170" s="26">
        <v>17289450</v>
      </c>
      <c r="E170" s="26">
        <v>0</v>
      </c>
      <c r="F170" s="26">
        <v>0</v>
      </c>
      <c r="G170" s="26">
        <v>0</v>
      </c>
      <c r="H170" s="26">
        <v>17289450</v>
      </c>
      <c r="I170" s="26">
        <v>17289450</v>
      </c>
      <c r="J170" s="26">
        <v>17289450</v>
      </c>
      <c r="K170" s="26">
        <v>17289450</v>
      </c>
      <c r="L170" s="26">
        <v>17289450</v>
      </c>
      <c r="M170" s="26">
        <v>0</v>
      </c>
      <c r="N170" s="26">
        <v>0</v>
      </c>
      <c r="O170" s="26">
        <v>0</v>
      </c>
      <c r="P170" s="26">
        <v>0</v>
      </c>
      <c r="Q170" s="26">
        <v>0</v>
      </c>
      <c r="R170" s="26">
        <v>0</v>
      </c>
      <c r="S170" s="26"/>
    </row>
    <row r="171" spans="1:19" x14ac:dyDescent="0.2">
      <c r="A171" s="10" t="s">
        <v>352</v>
      </c>
      <c r="B171" s="86" t="s">
        <v>353</v>
      </c>
      <c r="C171" s="26">
        <v>0</v>
      </c>
      <c r="D171" s="26">
        <v>56983496475.580002</v>
      </c>
      <c r="E171" s="26">
        <v>36458446.719999999</v>
      </c>
      <c r="F171" s="26">
        <v>0</v>
      </c>
      <c r="G171" s="26">
        <v>0</v>
      </c>
      <c r="H171" s="26">
        <v>56947038028.860001</v>
      </c>
      <c r="I171" s="26">
        <v>56947038028.860001</v>
      </c>
      <c r="J171" s="26">
        <v>56947038028.860001</v>
      </c>
      <c r="K171" s="26">
        <v>56947038028.860001</v>
      </c>
      <c r="L171" s="26">
        <v>56947038028.860001</v>
      </c>
      <c r="M171" s="26">
        <v>0</v>
      </c>
      <c r="N171" s="26">
        <v>0</v>
      </c>
      <c r="O171" s="26">
        <v>0</v>
      </c>
      <c r="P171" s="26">
        <v>0</v>
      </c>
      <c r="Q171" s="26">
        <v>0</v>
      </c>
      <c r="R171" s="26">
        <v>300</v>
      </c>
      <c r="S171" s="26"/>
    </row>
    <row r="172" spans="1:19" x14ac:dyDescent="0.2">
      <c r="A172" s="10" t="s">
        <v>354</v>
      </c>
      <c r="B172" s="86" t="s">
        <v>355</v>
      </c>
      <c r="C172" s="26">
        <v>0</v>
      </c>
      <c r="D172" s="26">
        <v>56983496475.580002</v>
      </c>
      <c r="E172" s="26">
        <v>36458446.719999999</v>
      </c>
      <c r="F172" s="26">
        <v>0</v>
      </c>
      <c r="G172" s="26">
        <v>0</v>
      </c>
      <c r="H172" s="26">
        <v>56947038028.860001</v>
      </c>
      <c r="I172" s="26">
        <v>56947038028.860001</v>
      </c>
      <c r="J172" s="26">
        <v>56947038028.860001</v>
      </c>
      <c r="K172" s="26">
        <v>56947038028.860001</v>
      </c>
      <c r="L172" s="26">
        <v>56947038028.860001</v>
      </c>
      <c r="M172" s="26">
        <v>0</v>
      </c>
      <c r="N172" s="26">
        <v>0</v>
      </c>
      <c r="O172" s="26">
        <v>0</v>
      </c>
      <c r="P172" s="26">
        <v>0</v>
      </c>
      <c r="Q172" s="26">
        <v>0</v>
      </c>
      <c r="R172" s="26">
        <v>300</v>
      </c>
      <c r="S172" s="26"/>
    </row>
    <row r="173" spans="1:19" x14ac:dyDescent="0.2">
      <c r="A173" s="10" t="s">
        <v>356</v>
      </c>
      <c r="B173" s="86" t="s">
        <v>357</v>
      </c>
      <c r="C173" s="26">
        <v>0</v>
      </c>
      <c r="D173" s="26">
        <v>28297395625.700001</v>
      </c>
      <c r="E173" s="26">
        <v>0</v>
      </c>
      <c r="F173" s="26">
        <v>0</v>
      </c>
      <c r="G173" s="26">
        <v>0</v>
      </c>
      <c r="H173" s="26">
        <v>28297395625.700001</v>
      </c>
      <c r="I173" s="26">
        <v>28297395625.700001</v>
      </c>
      <c r="J173" s="26">
        <v>28297395625.700001</v>
      </c>
      <c r="K173" s="26">
        <v>28297395625.700001</v>
      </c>
      <c r="L173" s="26">
        <v>28297395625.700001</v>
      </c>
      <c r="M173" s="26">
        <v>0</v>
      </c>
      <c r="N173" s="26">
        <v>0</v>
      </c>
      <c r="O173" s="26">
        <v>0</v>
      </c>
      <c r="P173" s="26">
        <v>0</v>
      </c>
      <c r="Q173" s="26">
        <v>0</v>
      </c>
      <c r="R173" s="26">
        <v>0</v>
      </c>
      <c r="S173" s="26"/>
    </row>
    <row r="174" spans="1:19" x14ac:dyDescent="0.2">
      <c r="A174" s="10" t="s">
        <v>358</v>
      </c>
      <c r="B174" s="86" t="s">
        <v>359</v>
      </c>
      <c r="C174" s="26">
        <v>0</v>
      </c>
      <c r="D174" s="26">
        <v>3890111303</v>
      </c>
      <c r="E174" s="26">
        <v>0</v>
      </c>
      <c r="F174" s="26">
        <v>0</v>
      </c>
      <c r="G174" s="26">
        <v>0</v>
      </c>
      <c r="H174" s="26">
        <v>3890111303</v>
      </c>
      <c r="I174" s="26">
        <v>3890111303</v>
      </c>
      <c r="J174" s="26">
        <v>3890111303</v>
      </c>
      <c r="K174" s="26">
        <v>3890111303</v>
      </c>
      <c r="L174" s="26">
        <v>3890111303</v>
      </c>
      <c r="M174" s="26">
        <v>0</v>
      </c>
      <c r="N174" s="26">
        <v>0</v>
      </c>
      <c r="O174" s="26">
        <v>0</v>
      </c>
      <c r="P174" s="26">
        <v>0</v>
      </c>
      <c r="Q174" s="26">
        <v>0</v>
      </c>
      <c r="R174" s="26">
        <v>0</v>
      </c>
      <c r="S174" s="26"/>
    </row>
    <row r="175" spans="1:19" x14ac:dyDescent="0.2">
      <c r="A175" s="10" t="s">
        <v>360</v>
      </c>
      <c r="B175" s="86" t="s">
        <v>361</v>
      </c>
      <c r="C175" s="26">
        <v>0</v>
      </c>
      <c r="D175" s="26">
        <v>0</v>
      </c>
      <c r="E175" s="26">
        <v>0</v>
      </c>
      <c r="F175" s="26">
        <v>0</v>
      </c>
      <c r="G175" s="26">
        <v>0</v>
      </c>
      <c r="H175" s="26">
        <v>0</v>
      </c>
      <c r="I175" s="26">
        <v>0</v>
      </c>
      <c r="J175" s="26">
        <v>0</v>
      </c>
      <c r="K175" s="26">
        <v>0</v>
      </c>
      <c r="L175" s="26">
        <v>0</v>
      </c>
      <c r="M175" s="26">
        <v>0</v>
      </c>
      <c r="N175" s="26">
        <v>0</v>
      </c>
      <c r="O175" s="26">
        <v>0</v>
      </c>
      <c r="P175" s="26">
        <v>0</v>
      </c>
      <c r="Q175" s="26">
        <v>0</v>
      </c>
      <c r="R175" s="26">
        <v>100</v>
      </c>
      <c r="S175" s="26"/>
    </row>
    <row r="176" spans="1:19" x14ac:dyDescent="0.2">
      <c r="A176" s="10" t="s">
        <v>362</v>
      </c>
      <c r="B176" s="86" t="s">
        <v>363</v>
      </c>
      <c r="C176" s="26">
        <v>0</v>
      </c>
      <c r="D176" s="26">
        <v>2863705945</v>
      </c>
      <c r="E176" s="26">
        <v>0</v>
      </c>
      <c r="F176" s="26">
        <v>0</v>
      </c>
      <c r="G176" s="26">
        <v>0</v>
      </c>
      <c r="H176" s="26">
        <v>2863705945</v>
      </c>
      <c r="I176" s="26">
        <v>2863705945</v>
      </c>
      <c r="J176" s="26">
        <v>2863705945</v>
      </c>
      <c r="K176" s="26">
        <v>2863705945</v>
      </c>
      <c r="L176" s="26">
        <v>2863705945</v>
      </c>
      <c r="M176" s="26">
        <v>0</v>
      </c>
      <c r="N176" s="26">
        <v>0</v>
      </c>
      <c r="O176" s="26">
        <v>0</v>
      </c>
      <c r="P176" s="26">
        <v>0</v>
      </c>
      <c r="Q176" s="26">
        <v>0</v>
      </c>
      <c r="R176" s="26">
        <v>0</v>
      </c>
      <c r="S176" s="26"/>
    </row>
    <row r="177" spans="1:19" x14ac:dyDescent="0.2">
      <c r="A177" s="10" t="s">
        <v>364</v>
      </c>
      <c r="B177" s="86" t="s">
        <v>365</v>
      </c>
      <c r="C177" s="26">
        <v>0</v>
      </c>
      <c r="D177" s="26">
        <v>35533643</v>
      </c>
      <c r="E177" s="26">
        <v>0</v>
      </c>
      <c r="F177" s="26">
        <v>0</v>
      </c>
      <c r="G177" s="26">
        <v>0</v>
      </c>
      <c r="H177" s="26">
        <v>35533643</v>
      </c>
      <c r="I177" s="26">
        <v>35533643</v>
      </c>
      <c r="J177" s="26">
        <v>35533643</v>
      </c>
      <c r="K177" s="26">
        <v>35533643</v>
      </c>
      <c r="L177" s="26">
        <v>35533643</v>
      </c>
      <c r="M177" s="26">
        <v>0</v>
      </c>
      <c r="N177" s="26">
        <v>0</v>
      </c>
      <c r="O177" s="26">
        <v>0</v>
      </c>
      <c r="P177" s="26">
        <v>0</v>
      </c>
      <c r="Q177" s="26">
        <v>0</v>
      </c>
      <c r="R177" s="26">
        <v>0</v>
      </c>
      <c r="S177" s="26"/>
    </row>
    <row r="178" spans="1:19" x14ac:dyDescent="0.2">
      <c r="A178" s="10" t="s">
        <v>366</v>
      </c>
      <c r="B178" s="86" t="s">
        <v>367</v>
      </c>
      <c r="C178" s="26">
        <v>0</v>
      </c>
      <c r="D178" s="26">
        <v>462664312</v>
      </c>
      <c r="E178" s="26">
        <v>0</v>
      </c>
      <c r="F178" s="26">
        <v>0</v>
      </c>
      <c r="G178" s="26">
        <v>0</v>
      </c>
      <c r="H178" s="26">
        <v>462664312</v>
      </c>
      <c r="I178" s="26">
        <v>462664312</v>
      </c>
      <c r="J178" s="26">
        <v>462664312</v>
      </c>
      <c r="K178" s="26">
        <v>462664312</v>
      </c>
      <c r="L178" s="26">
        <v>462664312</v>
      </c>
      <c r="M178" s="26">
        <v>0</v>
      </c>
      <c r="N178" s="26">
        <v>0</v>
      </c>
      <c r="O178" s="26">
        <v>0</v>
      </c>
      <c r="P178" s="26">
        <v>0</v>
      </c>
      <c r="Q178" s="26">
        <v>0</v>
      </c>
      <c r="R178" s="26">
        <v>0</v>
      </c>
      <c r="S178" s="26"/>
    </row>
    <row r="179" spans="1:19" x14ac:dyDescent="0.2">
      <c r="A179" s="10" t="s">
        <v>368</v>
      </c>
      <c r="B179" s="86" t="s">
        <v>369</v>
      </c>
      <c r="C179" s="26">
        <v>0</v>
      </c>
      <c r="D179" s="26">
        <v>1617452633</v>
      </c>
      <c r="E179" s="26">
        <v>0</v>
      </c>
      <c r="F179" s="26">
        <v>0</v>
      </c>
      <c r="G179" s="26">
        <v>0</v>
      </c>
      <c r="H179" s="26">
        <v>1617452633</v>
      </c>
      <c r="I179" s="26">
        <v>1617452633</v>
      </c>
      <c r="J179" s="26">
        <v>1617452633</v>
      </c>
      <c r="K179" s="26">
        <v>1617452633</v>
      </c>
      <c r="L179" s="26">
        <v>1617452633</v>
      </c>
      <c r="M179" s="26">
        <v>0</v>
      </c>
      <c r="N179" s="26">
        <v>0</v>
      </c>
      <c r="O179" s="26">
        <v>0</v>
      </c>
      <c r="P179" s="26">
        <v>0</v>
      </c>
      <c r="Q179" s="26">
        <v>0</v>
      </c>
      <c r="R179" s="26">
        <v>0</v>
      </c>
      <c r="S179" s="26"/>
    </row>
    <row r="180" spans="1:19" x14ac:dyDescent="0.2">
      <c r="A180" s="10" t="s">
        <v>370</v>
      </c>
      <c r="B180" s="86" t="s">
        <v>371</v>
      </c>
      <c r="C180" s="26">
        <v>0</v>
      </c>
      <c r="D180" s="26">
        <v>1101670669.3800001</v>
      </c>
      <c r="E180" s="26">
        <v>36458446.719999999</v>
      </c>
      <c r="F180" s="26">
        <v>0</v>
      </c>
      <c r="G180" s="26">
        <v>0</v>
      </c>
      <c r="H180" s="26">
        <v>1065212222.66</v>
      </c>
      <c r="I180" s="26">
        <v>1065212222.66</v>
      </c>
      <c r="J180" s="26">
        <v>1065212222.66</v>
      </c>
      <c r="K180" s="26">
        <v>1065212222.66</v>
      </c>
      <c r="L180" s="26">
        <v>1065212222.66</v>
      </c>
      <c r="M180" s="26">
        <v>0</v>
      </c>
      <c r="N180" s="26">
        <v>0</v>
      </c>
      <c r="O180" s="26">
        <v>0</v>
      </c>
      <c r="P180" s="26">
        <v>0</v>
      </c>
      <c r="Q180" s="26">
        <v>0</v>
      </c>
      <c r="R180" s="26">
        <v>0</v>
      </c>
      <c r="S180" s="26"/>
    </row>
    <row r="181" spans="1:19" x14ac:dyDescent="0.2">
      <c r="A181" s="10" t="s">
        <v>372</v>
      </c>
      <c r="B181" s="86" t="s">
        <v>373</v>
      </c>
      <c r="C181" s="26">
        <v>0</v>
      </c>
      <c r="D181" s="26">
        <v>103240.44</v>
      </c>
      <c r="E181" s="26">
        <v>0</v>
      </c>
      <c r="F181" s="26">
        <v>0</v>
      </c>
      <c r="G181" s="26">
        <v>0</v>
      </c>
      <c r="H181" s="26">
        <v>103240.44</v>
      </c>
      <c r="I181" s="26">
        <v>103240.44</v>
      </c>
      <c r="J181" s="26">
        <v>103240.44</v>
      </c>
      <c r="K181" s="26">
        <v>103240.44</v>
      </c>
      <c r="L181" s="26">
        <v>103240.44</v>
      </c>
      <c r="M181" s="26">
        <v>0</v>
      </c>
      <c r="N181" s="26">
        <v>0</v>
      </c>
      <c r="O181" s="26">
        <v>0</v>
      </c>
      <c r="P181" s="26">
        <v>0</v>
      </c>
      <c r="Q181" s="26">
        <v>0</v>
      </c>
      <c r="R181" s="26">
        <v>0</v>
      </c>
      <c r="S181" s="26"/>
    </row>
    <row r="182" spans="1:19" x14ac:dyDescent="0.2">
      <c r="A182" s="10" t="s">
        <v>374</v>
      </c>
      <c r="B182" s="86" t="s">
        <v>375</v>
      </c>
      <c r="C182" s="26">
        <v>0</v>
      </c>
      <c r="D182" s="26">
        <v>41633132</v>
      </c>
      <c r="E182" s="26">
        <v>0</v>
      </c>
      <c r="F182" s="26">
        <v>0</v>
      </c>
      <c r="G182" s="26">
        <v>0</v>
      </c>
      <c r="H182" s="26">
        <v>41633132</v>
      </c>
      <c r="I182" s="26">
        <v>41633132</v>
      </c>
      <c r="J182" s="26">
        <v>41633132</v>
      </c>
      <c r="K182" s="26">
        <v>41633132</v>
      </c>
      <c r="L182" s="26">
        <v>41633132</v>
      </c>
      <c r="M182" s="26">
        <v>0</v>
      </c>
      <c r="N182" s="26">
        <v>0</v>
      </c>
      <c r="O182" s="26">
        <v>0</v>
      </c>
      <c r="P182" s="26">
        <v>0</v>
      </c>
      <c r="Q182" s="26">
        <v>0</v>
      </c>
      <c r="R182" s="26">
        <v>0</v>
      </c>
      <c r="S182" s="26"/>
    </row>
    <row r="183" spans="1:19" x14ac:dyDescent="0.2">
      <c r="A183" s="10" t="s">
        <v>376</v>
      </c>
      <c r="B183" s="86" t="s">
        <v>377</v>
      </c>
      <c r="C183" s="26">
        <v>0</v>
      </c>
      <c r="D183" s="26">
        <v>586933</v>
      </c>
      <c r="E183" s="26">
        <v>0</v>
      </c>
      <c r="F183" s="26">
        <v>0</v>
      </c>
      <c r="G183" s="26">
        <v>0</v>
      </c>
      <c r="H183" s="26">
        <v>586933</v>
      </c>
      <c r="I183" s="26">
        <v>586933</v>
      </c>
      <c r="J183" s="26">
        <v>586933</v>
      </c>
      <c r="K183" s="26">
        <v>586933</v>
      </c>
      <c r="L183" s="26">
        <v>586933</v>
      </c>
      <c r="M183" s="26">
        <v>0</v>
      </c>
      <c r="N183" s="26">
        <v>0</v>
      </c>
      <c r="O183" s="26">
        <v>0</v>
      </c>
      <c r="P183" s="26">
        <v>0</v>
      </c>
      <c r="Q183" s="26">
        <v>0</v>
      </c>
      <c r="R183" s="26">
        <v>0</v>
      </c>
      <c r="S183" s="26"/>
    </row>
    <row r="184" spans="1:19" x14ac:dyDescent="0.2">
      <c r="A184" s="10" t="s">
        <v>378</v>
      </c>
      <c r="B184" s="86" t="s">
        <v>379</v>
      </c>
      <c r="C184" s="26">
        <v>0</v>
      </c>
      <c r="D184" s="26">
        <v>2000814.37</v>
      </c>
      <c r="E184" s="26">
        <v>0</v>
      </c>
      <c r="F184" s="26">
        <v>0</v>
      </c>
      <c r="G184" s="26">
        <v>0</v>
      </c>
      <c r="H184" s="26">
        <v>2000814.37</v>
      </c>
      <c r="I184" s="26">
        <v>2000814.37</v>
      </c>
      <c r="J184" s="26">
        <v>2000814.37</v>
      </c>
      <c r="K184" s="26">
        <v>2000814.37</v>
      </c>
      <c r="L184" s="26">
        <v>2000814.37</v>
      </c>
      <c r="M184" s="26">
        <v>0</v>
      </c>
      <c r="N184" s="26">
        <v>0</v>
      </c>
      <c r="O184" s="26">
        <v>0</v>
      </c>
      <c r="P184" s="26">
        <v>0</v>
      </c>
      <c r="Q184" s="26">
        <v>0</v>
      </c>
      <c r="R184" s="26">
        <v>0</v>
      </c>
      <c r="S184" s="26"/>
    </row>
    <row r="185" spans="1:19" x14ac:dyDescent="0.2">
      <c r="A185" s="10" t="s">
        <v>380</v>
      </c>
      <c r="B185" s="86" t="s">
        <v>381</v>
      </c>
      <c r="C185" s="26">
        <v>0</v>
      </c>
      <c r="D185" s="26">
        <v>3229570644.5500002</v>
      </c>
      <c r="E185" s="26">
        <v>0</v>
      </c>
      <c r="F185" s="26">
        <v>0</v>
      </c>
      <c r="G185" s="26">
        <v>0</v>
      </c>
      <c r="H185" s="26">
        <v>3229570644.5500002</v>
      </c>
      <c r="I185" s="26">
        <v>3229570644.5500002</v>
      </c>
      <c r="J185" s="26">
        <v>3229570644.5500002</v>
      </c>
      <c r="K185" s="26">
        <v>3229570644.5500002</v>
      </c>
      <c r="L185" s="26">
        <v>3229570644.5500002</v>
      </c>
      <c r="M185" s="26">
        <v>0</v>
      </c>
      <c r="N185" s="26">
        <v>0</v>
      </c>
      <c r="O185" s="26">
        <v>0</v>
      </c>
      <c r="P185" s="26">
        <v>0</v>
      </c>
      <c r="Q185" s="26">
        <v>0</v>
      </c>
      <c r="R185" s="26">
        <v>0</v>
      </c>
      <c r="S185" s="26"/>
    </row>
    <row r="186" spans="1:19" x14ac:dyDescent="0.2">
      <c r="A186" s="10" t="s">
        <v>382</v>
      </c>
      <c r="B186" s="86" t="s">
        <v>383</v>
      </c>
      <c r="C186" s="26">
        <v>0</v>
      </c>
      <c r="D186" s="26">
        <v>44183604.770000003</v>
      </c>
      <c r="E186" s="26">
        <v>0</v>
      </c>
      <c r="F186" s="26">
        <v>0</v>
      </c>
      <c r="G186" s="26">
        <v>0</v>
      </c>
      <c r="H186" s="26">
        <v>44183604.770000003</v>
      </c>
      <c r="I186" s="26">
        <v>44183604.770000003</v>
      </c>
      <c r="J186" s="26">
        <v>44183604.770000003</v>
      </c>
      <c r="K186" s="26">
        <v>44183604.770000003</v>
      </c>
      <c r="L186" s="26">
        <v>44183604.770000003</v>
      </c>
      <c r="M186" s="26">
        <v>0</v>
      </c>
      <c r="N186" s="26">
        <v>0</v>
      </c>
      <c r="O186" s="26">
        <v>0</v>
      </c>
      <c r="P186" s="26">
        <v>0</v>
      </c>
      <c r="Q186" s="26">
        <v>0</v>
      </c>
      <c r="R186" s="26">
        <v>0</v>
      </c>
      <c r="S186" s="26"/>
    </row>
    <row r="187" spans="1:19" x14ac:dyDescent="0.2">
      <c r="A187" s="10" t="s">
        <v>384</v>
      </c>
      <c r="B187" s="86" t="s">
        <v>385</v>
      </c>
      <c r="C187" s="26">
        <v>0</v>
      </c>
      <c r="D187" s="26">
        <v>61156621.280000001</v>
      </c>
      <c r="E187" s="26">
        <v>0</v>
      </c>
      <c r="F187" s="26">
        <v>0</v>
      </c>
      <c r="G187" s="26">
        <v>0</v>
      </c>
      <c r="H187" s="26">
        <v>61156621.280000001</v>
      </c>
      <c r="I187" s="26">
        <v>61156621.280000001</v>
      </c>
      <c r="J187" s="26">
        <v>61156621.280000001</v>
      </c>
      <c r="K187" s="26">
        <v>61156621.280000001</v>
      </c>
      <c r="L187" s="26">
        <v>61156621.280000001</v>
      </c>
      <c r="M187" s="26">
        <v>0</v>
      </c>
      <c r="N187" s="26">
        <v>0</v>
      </c>
      <c r="O187" s="26">
        <v>0</v>
      </c>
      <c r="P187" s="26">
        <v>0</v>
      </c>
      <c r="Q187" s="26">
        <v>0</v>
      </c>
      <c r="R187" s="26">
        <v>0</v>
      </c>
      <c r="S187" s="26"/>
    </row>
    <row r="188" spans="1:19" x14ac:dyDescent="0.2">
      <c r="A188" s="10" t="s">
        <v>386</v>
      </c>
      <c r="B188" s="86" t="s">
        <v>387</v>
      </c>
      <c r="C188" s="26">
        <v>0</v>
      </c>
      <c r="D188" s="26">
        <v>44101700</v>
      </c>
      <c r="E188" s="26">
        <v>0</v>
      </c>
      <c r="F188" s="26">
        <v>0</v>
      </c>
      <c r="G188" s="26">
        <v>0</v>
      </c>
      <c r="H188" s="26">
        <v>44101700</v>
      </c>
      <c r="I188" s="26">
        <v>44101700</v>
      </c>
      <c r="J188" s="26">
        <v>44101700</v>
      </c>
      <c r="K188" s="26">
        <v>44101700</v>
      </c>
      <c r="L188" s="26">
        <v>44101700</v>
      </c>
      <c r="M188" s="26">
        <v>0</v>
      </c>
      <c r="N188" s="26">
        <v>0</v>
      </c>
      <c r="O188" s="26">
        <v>0</v>
      </c>
      <c r="P188" s="26">
        <v>0</v>
      </c>
      <c r="Q188" s="26">
        <v>0</v>
      </c>
      <c r="R188" s="26">
        <v>0</v>
      </c>
      <c r="S188" s="26"/>
    </row>
    <row r="189" spans="1:19" x14ac:dyDescent="0.2">
      <c r="A189" s="10" t="s">
        <v>388</v>
      </c>
      <c r="B189" s="86" t="s">
        <v>389</v>
      </c>
      <c r="C189" s="26">
        <v>0</v>
      </c>
      <c r="D189" s="26">
        <v>327705.40000000002</v>
      </c>
      <c r="E189" s="26">
        <v>0</v>
      </c>
      <c r="F189" s="26">
        <v>0</v>
      </c>
      <c r="G189" s="26">
        <v>0</v>
      </c>
      <c r="H189" s="26">
        <v>327705.40000000002</v>
      </c>
      <c r="I189" s="26">
        <v>327705.40000000002</v>
      </c>
      <c r="J189" s="26">
        <v>327705.40000000002</v>
      </c>
      <c r="K189" s="26">
        <v>327705.40000000002</v>
      </c>
      <c r="L189" s="26">
        <v>327705.40000000002</v>
      </c>
      <c r="M189" s="26">
        <v>0</v>
      </c>
      <c r="N189" s="26">
        <v>0</v>
      </c>
      <c r="O189" s="26">
        <v>0</v>
      </c>
      <c r="P189" s="26">
        <v>0</v>
      </c>
      <c r="Q189" s="26">
        <v>0</v>
      </c>
      <c r="R189" s="26">
        <v>0</v>
      </c>
      <c r="S189" s="26"/>
    </row>
    <row r="190" spans="1:19" x14ac:dyDescent="0.2">
      <c r="A190" s="10" t="s">
        <v>390</v>
      </c>
      <c r="B190" s="86" t="s">
        <v>391</v>
      </c>
      <c r="C190" s="26">
        <v>0</v>
      </c>
      <c r="D190" s="26">
        <v>74427516.879999995</v>
      </c>
      <c r="E190" s="26">
        <v>0</v>
      </c>
      <c r="F190" s="26">
        <v>0</v>
      </c>
      <c r="G190" s="26">
        <v>0</v>
      </c>
      <c r="H190" s="26">
        <v>74427516.879999995</v>
      </c>
      <c r="I190" s="26">
        <v>74427516.879999995</v>
      </c>
      <c r="J190" s="26">
        <v>74427516.879999995</v>
      </c>
      <c r="K190" s="26">
        <v>74427516.879999995</v>
      </c>
      <c r="L190" s="26">
        <v>74427516.879999995</v>
      </c>
      <c r="M190" s="26">
        <v>0</v>
      </c>
      <c r="N190" s="26">
        <v>0</v>
      </c>
      <c r="O190" s="26">
        <v>0</v>
      </c>
      <c r="P190" s="26">
        <v>0</v>
      </c>
      <c r="Q190" s="26">
        <v>0</v>
      </c>
      <c r="R190" s="26">
        <v>0</v>
      </c>
      <c r="S190" s="26"/>
    </row>
    <row r="191" spans="1:19" x14ac:dyDescent="0.2">
      <c r="A191" s="10" t="s">
        <v>392</v>
      </c>
      <c r="B191" s="86" t="s">
        <v>393</v>
      </c>
      <c r="C191" s="26">
        <v>0</v>
      </c>
      <c r="D191" s="26">
        <v>75790680.159999996</v>
      </c>
      <c r="E191" s="26">
        <v>0</v>
      </c>
      <c r="F191" s="26">
        <v>0</v>
      </c>
      <c r="G191" s="26">
        <v>0</v>
      </c>
      <c r="H191" s="26">
        <v>75790680.159999996</v>
      </c>
      <c r="I191" s="26">
        <v>75790680.159999996</v>
      </c>
      <c r="J191" s="26">
        <v>75790680.159999996</v>
      </c>
      <c r="K191" s="26">
        <v>75790680.159999996</v>
      </c>
      <c r="L191" s="26">
        <v>75790680.159999996</v>
      </c>
      <c r="M191" s="26">
        <v>0</v>
      </c>
      <c r="N191" s="26">
        <v>0</v>
      </c>
      <c r="O191" s="26">
        <v>0</v>
      </c>
      <c r="P191" s="26">
        <v>0</v>
      </c>
      <c r="Q191" s="26">
        <v>0</v>
      </c>
      <c r="R191" s="26">
        <v>0</v>
      </c>
      <c r="S191" s="26"/>
    </row>
    <row r="192" spans="1:19" x14ac:dyDescent="0.2">
      <c r="A192" s="10" t="s">
        <v>394</v>
      </c>
      <c r="B192" s="86" t="s">
        <v>395</v>
      </c>
      <c r="C192" s="26">
        <v>0</v>
      </c>
      <c r="D192" s="26">
        <v>1206079156</v>
      </c>
      <c r="E192" s="26">
        <v>0</v>
      </c>
      <c r="F192" s="26">
        <v>0</v>
      </c>
      <c r="G192" s="26">
        <v>0</v>
      </c>
      <c r="H192" s="26">
        <v>1206079156</v>
      </c>
      <c r="I192" s="26">
        <v>1206079156</v>
      </c>
      <c r="J192" s="26">
        <v>1206079156</v>
      </c>
      <c r="K192" s="26">
        <v>1206079156</v>
      </c>
      <c r="L192" s="26">
        <v>1206079156</v>
      </c>
      <c r="M192" s="26">
        <v>0</v>
      </c>
      <c r="N192" s="26">
        <v>0</v>
      </c>
      <c r="O192" s="26">
        <v>0</v>
      </c>
      <c r="P192" s="26">
        <v>0</v>
      </c>
      <c r="Q192" s="26">
        <v>0</v>
      </c>
      <c r="R192" s="26">
        <v>0</v>
      </c>
      <c r="S192" s="26"/>
    </row>
    <row r="193" spans="1:19" x14ac:dyDescent="0.2">
      <c r="A193" s="10" t="s">
        <v>396</v>
      </c>
      <c r="B193" s="86" t="s">
        <v>397</v>
      </c>
      <c r="C193" s="26">
        <v>0</v>
      </c>
      <c r="D193" s="26">
        <v>368882855</v>
      </c>
      <c r="E193" s="26">
        <v>0</v>
      </c>
      <c r="F193" s="26">
        <v>0</v>
      </c>
      <c r="G193" s="26">
        <v>0</v>
      </c>
      <c r="H193" s="26">
        <v>368882855</v>
      </c>
      <c r="I193" s="26">
        <v>368882855</v>
      </c>
      <c r="J193" s="26">
        <v>368882855</v>
      </c>
      <c r="K193" s="26">
        <v>368882855</v>
      </c>
      <c r="L193" s="26">
        <v>368882855</v>
      </c>
      <c r="M193" s="26">
        <v>0</v>
      </c>
      <c r="N193" s="26">
        <v>0</v>
      </c>
      <c r="O193" s="26">
        <v>0</v>
      </c>
      <c r="P193" s="26">
        <v>0</v>
      </c>
      <c r="Q193" s="26">
        <v>0</v>
      </c>
      <c r="R193" s="26">
        <v>0</v>
      </c>
      <c r="S193" s="26"/>
    </row>
    <row r="194" spans="1:19" x14ac:dyDescent="0.2">
      <c r="A194" s="10" t="s">
        <v>398</v>
      </c>
      <c r="B194" s="86" t="s">
        <v>399</v>
      </c>
      <c r="C194" s="26">
        <v>0</v>
      </c>
      <c r="D194" s="26">
        <v>27976348.649999999</v>
      </c>
      <c r="E194" s="26">
        <v>0</v>
      </c>
      <c r="F194" s="26">
        <v>0</v>
      </c>
      <c r="G194" s="26">
        <v>0</v>
      </c>
      <c r="H194" s="26">
        <v>27976348.649999999</v>
      </c>
      <c r="I194" s="26">
        <v>27976348.649999999</v>
      </c>
      <c r="J194" s="26">
        <v>27976348.649999999</v>
      </c>
      <c r="K194" s="26">
        <v>27976348.649999999</v>
      </c>
      <c r="L194" s="26">
        <v>27976348.649999999</v>
      </c>
      <c r="M194" s="26">
        <v>0</v>
      </c>
      <c r="N194" s="26">
        <v>0</v>
      </c>
      <c r="O194" s="26">
        <v>0</v>
      </c>
      <c r="P194" s="26">
        <v>0</v>
      </c>
      <c r="Q194" s="26">
        <v>0</v>
      </c>
      <c r="R194" s="26">
        <v>0</v>
      </c>
      <c r="S194" s="26"/>
    </row>
    <row r="195" spans="1:19" x14ac:dyDescent="0.2">
      <c r="A195" s="10" t="s">
        <v>400</v>
      </c>
      <c r="B195" s="86" t="s">
        <v>401</v>
      </c>
      <c r="C195" s="26">
        <v>0</v>
      </c>
      <c r="D195" s="26">
        <v>25374505.66</v>
      </c>
      <c r="E195" s="26">
        <v>0</v>
      </c>
      <c r="F195" s="26">
        <v>0</v>
      </c>
      <c r="G195" s="26">
        <v>0</v>
      </c>
      <c r="H195" s="26">
        <v>25374505.66</v>
      </c>
      <c r="I195" s="26">
        <v>25374505.66</v>
      </c>
      <c r="J195" s="26">
        <v>25374505.66</v>
      </c>
      <c r="K195" s="26">
        <v>25374505.66</v>
      </c>
      <c r="L195" s="26">
        <v>25374505.66</v>
      </c>
      <c r="M195" s="26">
        <v>0</v>
      </c>
      <c r="N195" s="26">
        <v>0</v>
      </c>
      <c r="O195" s="26">
        <v>0</v>
      </c>
      <c r="P195" s="26">
        <v>0</v>
      </c>
      <c r="Q195" s="26">
        <v>0</v>
      </c>
      <c r="R195" s="26">
        <v>0</v>
      </c>
      <c r="S195" s="26"/>
    </row>
    <row r="196" spans="1:19" x14ac:dyDescent="0.2">
      <c r="A196" s="10" t="s">
        <v>402</v>
      </c>
      <c r="B196" s="86" t="s">
        <v>403</v>
      </c>
      <c r="C196" s="26">
        <v>0</v>
      </c>
      <c r="D196" s="26">
        <v>410858893.38999999</v>
      </c>
      <c r="E196" s="26">
        <v>0</v>
      </c>
      <c r="F196" s="26">
        <v>0</v>
      </c>
      <c r="G196" s="26">
        <v>0</v>
      </c>
      <c r="H196" s="26">
        <v>410858893.38999999</v>
      </c>
      <c r="I196" s="26">
        <v>410858893.38999999</v>
      </c>
      <c r="J196" s="26">
        <v>410858893.38999999</v>
      </c>
      <c r="K196" s="26">
        <v>410858893.38999999</v>
      </c>
      <c r="L196" s="26">
        <v>410858893.38999999</v>
      </c>
      <c r="M196" s="26">
        <v>0</v>
      </c>
      <c r="N196" s="26">
        <v>0</v>
      </c>
      <c r="O196" s="26">
        <v>0</v>
      </c>
      <c r="P196" s="26">
        <v>0</v>
      </c>
      <c r="Q196" s="26">
        <v>0</v>
      </c>
      <c r="R196" s="26">
        <v>0</v>
      </c>
      <c r="S196" s="26"/>
    </row>
    <row r="197" spans="1:19" x14ac:dyDescent="0.2">
      <c r="A197" s="10" t="s">
        <v>404</v>
      </c>
      <c r="B197" s="86" t="s">
        <v>405</v>
      </c>
      <c r="C197" s="26">
        <v>0</v>
      </c>
      <c r="D197" s="26">
        <v>49488388</v>
      </c>
      <c r="E197" s="26">
        <v>0</v>
      </c>
      <c r="F197" s="26">
        <v>0</v>
      </c>
      <c r="G197" s="26">
        <v>0</v>
      </c>
      <c r="H197" s="26">
        <v>49488388</v>
      </c>
      <c r="I197" s="26">
        <v>49488388</v>
      </c>
      <c r="J197" s="26">
        <v>49488388</v>
      </c>
      <c r="K197" s="26">
        <v>49488388</v>
      </c>
      <c r="L197" s="26">
        <v>49488388</v>
      </c>
      <c r="M197" s="26">
        <v>0</v>
      </c>
      <c r="N197" s="26">
        <v>0</v>
      </c>
      <c r="O197" s="26">
        <v>0</v>
      </c>
      <c r="P197" s="26">
        <v>0</v>
      </c>
      <c r="Q197" s="26">
        <v>0</v>
      </c>
      <c r="R197" s="26">
        <v>0</v>
      </c>
      <c r="S197" s="26"/>
    </row>
    <row r="198" spans="1:19" x14ac:dyDescent="0.2">
      <c r="A198" s="10" t="s">
        <v>406</v>
      </c>
      <c r="B198" s="86" t="s">
        <v>407</v>
      </c>
      <c r="C198" s="26">
        <v>0</v>
      </c>
      <c r="D198" s="26">
        <v>0</v>
      </c>
      <c r="E198" s="26">
        <v>0</v>
      </c>
      <c r="F198" s="26">
        <v>0</v>
      </c>
      <c r="G198" s="26">
        <v>0</v>
      </c>
      <c r="H198" s="26">
        <v>0</v>
      </c>
      <c r="I198" s="26">
        <v>0</v>
      </c>
      <c r="J198" s="26">
        <v>0</v>
      </c>
      <c r="K198" s="26">
        <v>0</v>
      </c>
      <c r="L198" s="26">
        <v>0</v>
      </c>
      <c r="M198" s="26">
        <v>0</v>
      </c>
      <c r="N198" s="26">
        <v>0</v>
      </c>
      <c r="O198" s="26">
        <v>0</v>
      </c>
      <c r="P198" s="26">
        <v>0</v>
      </c>
      <c r="Q198" s="26">
        <v>0</v>
      </c>
      <c r="R198" s="26">
        <v>100</v>
      </c>
      <c r="S198" s="26"/>
    </row>
    <row r="199" spans="1:19" x14ac:dyDescent="0.2">
      <c r="A199" s="10" t="s">
        <v>408</v>
      </c>
      <c r="B199" s="86" t="s">
        <v>409</v>
      </c>
      <c r="C199" s="26">
        <v>0</v>
      </c>
      <c r="D199" s="26">
        <v>1728886101</v>
      </c>
      <c r="E199" s="26">
        <v>0</v>
      </c>
      <c r="F199" s="26">
        <v>0</v>
      </c>
      <c r="G199" s="26">
        <v>0</v>
      </c>
      <c r="H199" s="26">
        <v>1728886101</v>
      </c>
      <c r="I199" s="26">
        <v>1728886101</v>
      </c>
      <c r="J199" s="26">
        <v>1728886101</v>
      </c>
      <c r="K199" s="26">
        <v>1728886101</v>
      </c>
      <c r="L199" s="26">
        <v>1728886101</v>
      </c>
      <c r="M199" s="26">
        <v>0</v>
      </c>
      <c r="N199" s="26">
        <v>0</v>
      </c>
      <c r="O199" s="26">
        <v>0</v>
      </c>
      <c r="P199" s="26">
        <v>0</v>
      </c>
      <c r="Q199" s="26">
        <v>0</v>
      </c>
      <c r="R199" s="26">
        <v>0</v>
      </c>
      <c r="S199" s="26"/>
    </row>
    <row r="200" spans="1:19" x14ac:dyDescent="0.2">
      <c r="A200" s="10" t="s">
        <v>410</v>
      </c>
      <c r="B200" s="86" t="s">
        <v>411</v>
      </c>
      <c r="C200" s="26">
        <v>0</v>
      </c>
      <c r="D200" s="26">
        <v>0</v>
      </c>
      <c r="E200" s="26">
        <v>0</v>
      </c>
      <c r="F200" s="26">
        <v>0</v>
      </c>
      <c r="G200" s="26">
        <v>0</v>
      </c>
      <c r="H200" s="26">
        <v>0</v>
      </c>
      <c r="I200" s="26">
        <v>0</v>
      </c>
      <c r="J200" s="26">
        <v>0</v>
      </c>
      <c r="K200" s="26">
        <v>0</v>
      </c>
      <c r="L200" s="26">
        <v>0</v>
      </c>
      <c r="M200" s="26">
        <v>0</v>
      </c>
      <c r="N200" s="26">
        <v>0</v>
      </c>
      <c r="O200" s="26">
        <v>0</v>
      </c>
      <c r="P200" s="26">
        <v>0</v>
      </c>
      <c r="Q200" s="26">
        <v>0</v>
      </c>
      <c r="R200" s="26">
        <v>100</v>
      </c>
      <c r="S200" s="26"/>
    </row>
    <row r="201" spans="1:19" x14ac:dyDescent="0.2">
      <c r="A201" s="10" t="s">
        <v>412</v>
      </c>
      <c r="B201" s="86" t="s">
        <v>413</v>
      </c>
      <c r="C201" s="26">
        <v>0</v>
      </c>
      <c r="D201" s="26">
        <v>15532242</v>
      </c>
      <c r="E201" s="26">
        <v>0</v>
      </c>
      <c r="F201" s="26">
        <v>0</v>
      </c>
      <c r="G201" s="26">
        <v>0</v>
      </c>
      <c r="H201" s="26">
        <v>15532242</v>
      </c>
      <c r="I201" s="26">
        <v>15532242</v>
      </c>
      <c r="J201" s="26">
        <v>15532242</v>
      </c>
      <c r="K201" s="26">
        <v>15532242</v>
      </c>
      <c r="L201" s="26">
        <v>15532242</v>
      </c>
      <c r="M201" s="26">
        <v>0</v>
      </c>
      <c r="N201" s="26">
        <v>0</v>
      </c>
      <c r="O201" s="26">
        <v>0</v>
      </c>
      <c r="P201" s="26">
        <v>0</v>
      </c>
      <c r="Q201" s="26">
        <v>0</v>
      </c>
      <c r="R201" s="26">
        <v>0</v>
      </c>
      <c r="S201" s="26"/>
    </row>
    <row r="202" spans="1:19" x14ac:dyDescent="0.2">
      <c r="A202" s="10" t="s">
        <v>414</v>
      </c>
      <c r="B202" s="86" t="s">
        <v>415</v>
      </c>
      <c r="C202" s="26">
        <v>0</v>
      </c>
      <c r="D202" s="26">
        <v>11758682</v>
      </c>
      <c r="E202" s="26">
        <v>0</v>
      </c>
      <c r="F202" s="26">
        <v>0</v>
      </c>
      <c r="G202" s="26">
        <v>0</v>
      </c>
      <c r="H202" s="26">
        <v>11758682</v>
      </c>
      <c r="I202" s="26">
        <v>11758682</v>
      </c>
      <c r="J202" s="26">
        <v>11758682</v>
      </c>
      <c r="K202" s="26">
        <v>11758682</v>
      </c>
      <c r="L202" s="26">
        <v>11758682</v>
      </c>
      <c r="M202" s="26">
        <v>0</v>
      </c>
      <c r="N202" s="26">
        <v>0</v>
      </c>
      <c r="O202" s="26">
        <v>0</v>
      </c>
      <c r="P202" s="26">
        <v>0</v>
      </c>
      <c r="Q202" s="26">
        <v>0</v>
      </c>
      <c r="R202" s="26">
        <v>0</v>
      </c>
      <c r="S202" s="26"/>
    </row>
    <row r="203" spans="1:19" x14ac:dyDescent="0.2">
      <c r="A203" s="10" t="s">
        <v>416</v>
      </c>
      <c r="B203" s="86" t="s">
        <v>417</v>
      </c>
      <c r="C203" s="26">
        <v>0</v>
      </c>
      <c r="D203" s="26">
        <v>1616498198</v>
      </c>
      <c r="E203" s="26">
        <v>0</v>
      </c>
      <c r="F203" s="26">
        <v>0</v>
      </c>
      <c r="G203" s="26">
        <v>0</v>
      </c>
      <c r="H203" s="26">
        <v>1616498198</v>
      </c>
      <c r="I203" s="26">
        <v>1616498198</v>
      </c>
      <c r="J203" s="26">
        <v>1616498198</v>
      </c>
      <c r="K203" s="26">
        <v>1616498198</v>
      </c>
      <c r="L203" s="26">
        <v>1616498198</v>
      </c>
      <c r="M203" s="26">
        <v>0</v>
      </c>
      <c r="N203" s="26">
        <v>0</v>
      </c>
      <c r="O203" s="26">
        <v>0</v>
      </c>
      <c r="P203" s="26">
        <v>0</v>
      </c>
      <c r="Q203" s="26">
        <v>0</v>
      </c>
      <c r="R203" s="26">
        <v>0</v>
      </c>
      <c r="S203" s="26"/>
    </row>
    <row r="204" spans="1:19" x14ac:dyDescent="0.2">
      <c r="A204" s="10" t="s">
        <v>418</v>
      </c>
      <c r="B204" s="86" t="s">
        <v>419</v>
      </c>
      <c r="C204" s="26">
        <v>0</v>
      </c>
      <c r="D204" s="26">
        <v>2915473143</v>
      </c>
      <c r="E204" s="26">
        <v>0</v>
      </c>
      <c r="F204" s="26">
        <v>0</v>
      </c>
      <c r="G204" s="26">
        <v>0</v>
      </c>
      <c r="H204" s="26">
        <v>2915473143</v>
      </c>
      <c r="I204" s="26">
        <v>2915473143</v>
      </c>
      <c r="J204" s="26">
        <v>2915473143</v>
      </c>
      <c r="K204" s="26">
        <v>2915473143</v>
      </c>
      <c r="L204" s="26">
        <v>2915473143</v>
      </c>
      <c r="M204" s="26">
        <v>0</v>
      </c>
      <c r="N204" s="26">
        <v>0</v>
      </c>
      <c r="O204" s="26">
        <v>0</v>
      </c>
      <c r="P204" s="26">
        <v>0</v>
      </c>
      <c r="Q204" s="26">
        <v>0</v>
      </c>
      <c r="R204" s="26">
        <v>0</v>
      </c>
      <c r="S204" s="26"/>
    </row>
    <row r="205" spans="1:19" x14ac:dyDescent="0.2">
      <c r="A205" s="10" t="s">
        <v>420</v>
      </c>
      <c r="B205" s="86" t="s">
        <v>421</v>
      </c>
      <c r="C205" s="26">
        <v>0</v>
      </c>
      <c r="D205" s="26">
        <v>871842598.39999998</v>
      </c>
      <c r="E205" s="26">
        <v>0</v>
      </c>
      <c r="F205" s="26">
        <v>0</v>
      </c>
      <c r="G205" s="26">
        <v>0</v>
      </c>
      <c r="H205" s="26">
        <v>871842598.39999998</v>
      </c>
      <c r="I205" s="26">
        <v>871842598.39999998</v>
      </c>
      <c r="J205" s="26">
        <v>871842598.39999998</v>
      </c>
      <c r="K205" s="26">
        <v>871842598.39999998</v>
      </c>
      <c r="L205" s="26">
        <v>871842598.39999998</v>
      </c>
      <c r="M205" s="26">
        <v>0</v>
      </c>
      <c r="N205" s="26">
        <v>0</v>
      </c>
      <c r="O205" s="26">
        <v>0</v>
      </c>
      <c r="P205" s="26">
        <v>0</v>
      </c>
      <c r="Q205" s="26">
        <v>0</v>
      </c>
      <c r="R205" s="26">
        <v>0</v>
      </c>
      <c r="S205" s="26"/>
    </row>
    <row r="206" spans="1:19" x14ac:dyDescent="0.2">
      <c r="A206" s="10" t="s">
        <v>422</v>
      </c>
      <c r="B206" s="86" t="s">
        <v>423</v>
      </c>
      <c r="C206" s="26">
        <v>0</v>
      </c>
      <c r="D206" s="26">
        <v>1314984931.0599999</v>
      </c>
      <c r="E206" s="26">
        <v>0</v>
      </c>
      <c r="F206" s="26">
        <v>0</v>
      </c>
      <c r="G206" s="26">
        <v>0</v>
      </c>
      <c r="H206" s="26">
        <v>1314984931.0599999</v>
      </c>
      <c r="I206" s="26">
        <v>1314984931.0599999</v>
      </c>
      <c r="J206" s="26">
        <v>1314984931.0599999</v>
      </c>
      <c r="K206" s="26">
        <v>1314984931.0599999</v>
      </c>
      <c r="L206" s="26">
        <v>1314984931.0599999</v>
      </c>
      <c r="M206" s="26">
        <v>0</v>
      </c>
      <c r="N206" s="26">
        <v>0</v>
      </c>
      <c r="O206" s="26">
        <v>0</v>
      </c>
      <c r="P206" s="26">
        <v>0</v>
      </c>
      <c r="Q206" s="26">
        <v>0</v>
      </c>
      <c r="R206" s="26">
        <v>0</v>
      </c>
      <c r="S206" s="26"/>
    </row>
    <row r="207" spans="1:19" x14ac:dyDescent="0.2">
      <c r="A207" s="10" t="s">
        <v>424</v>
      </c>
      <c r="B207" s="86" t="s">
        <v>425</v>
      </c>
      <c r="C207" s="26">
        <v>0</v>
      </c>
      <c r="D207" s="26">
        <v>654337524</v>
      </c>
      <c r="E207" s="26">
        <v>0</v>
      </c>
      <c r="F207" s="26">
        <v>0</v>
      </c>
      <c r="G207" s="26">
        <v>0</v>
      </c>
      <c r="H207" s="26">
        <v>654337524</v>
      </c>
      <c r="I207" s="26">
        <v>654337524</v>
      </c>
      <c r="J207" s="26">
        <v>654337524</v>
      </c>
      <c r="K207" s="26">
        <v>654337524</v>
      </c>
      <c r="L207" s="26">
        <v>654337524</v>
      </c>
      <c r="M207" s="26">
        <v>0</v>
      </c>
      <c r="N207" s="26">
        <v>0</v>
      </c>
      <c r="O207" s="26">
        <v>0</v>
      </c>
      <c r="P207" s="26">
        <v>0</v>
      </c>
      <c r="Q207" s="26">
        <v>0</v>
      </c>
      <c r="R207" s="26">
        <v>0</v>
      </c>
      <c r="S207" s="26"/>
    </row>
    <row r="208" spans="1:19" x14ac:dyDescent="0.2">
      <c r="A208" s="10" t="s">
        <v>426</v>
      </c>
      <c r="B208" s="86" t="s">
        <v>427</v>
      </c>
      <c r="C208" s="26">
        <v>0</v>
      </c>
      <c r="D208" s="26">
        <v>9326451</v>
      </c>
      <c r="E208" s="26">
        <v>0</v>
      </c>
      <c r="F208" s="26">
        <v>0</v>
      </c>
      <c r="G208" s="26">
        <v>0</v>
      </c>
      <c r="H208" s="26">
        <v>9326451</v>
      </c>
      <c r="I208" s="26">
        <v>9326451</v>
      </c>
      <c r="J208" s="26">
        <v>9326451</v>
      </c>
      <c r="K208" s="26">
        <v>9326451</v>
      </c>
      <c r="L208" s="26">
        <v>9326451</v>
      </c>
      <c r="M208" s="26">
        <v>0</v>
      </c>
      <c r="N208" s="26">
        <v>0</v>
      </c>
      <c r="O208" s="26">
        <v>0</v>
      </c>
      <c r="P208" s="26">
        <v>0</v>
      </c>
      <c r="Q208" s="26">
        <v>0</v>
      </c>
      <c r="R208" s="26">
        <v>0</v>
      </c>
      <c r="S208" s="26"/>
    </row>
    <row r="209" spans="1:19" x14ac:dyDescent="0.2">
      <c r="A209" s="10" t="s">
        <v>428</v>
      </c>
      <c r="B209" s="86" t="s">
        <v>429</v>
      </c>
      <c r="C209" s="26">
        <v>0</v>
      </c>
      <c r="D209" s="26">
        <v>1835155661</v>
      </c>
      <c r="E209" s="26">
        <v>0</v>
      </c>
      <c r="F209" s="26">
        <v>0</v>
      </c>
      <c r="G209" s="26">
        <v>0</v>
      </c>
      <c r="H209" s="26">
        <v>1835155661</v>
      </c>
      <c r="I209" s="26">
        <v>1835155661</v>
      </c>
      <c r="J209" s="26">
        <v>1835155661</v>
      </c>
      <c r="K209" s="26">
        <v>1835155661</v>
      </c>
      <c r="L209" s="26">
        <v>1835155661</v>
      </c>
      <c r="M209" s="26">
        <v>0</v>
      </c>
      <c r="N209" s="26">
        <v>0</v>
      </c>
      <c r="O209" s="26">
        <v>0</v>
      </c>
      <c r="P209" s="26">
        <v>0</v>
      </c>
      <c r="Q209" s="26">
        <v>0</v>
      </c>
      <c r="R209" s="26">
        <v>0</v>
      </c>
      <c r="S209" s="26"/>
    </row>
    <row r="210" spans="1:19" x14ac:dyDescent="0.2">
      <c r="A210" s="10" t="s">
        <v>430</v>
      </c>
      <c r="B210" s="86" t="s">
        <v>431</v>
      </c>
      <c r="C210" s="26">
        <v>0</v>
      </c>
      <c r="D210" s="26">
        <v>553503045</v>
      </c>
      <c r="E210" s="26">
        <v>0</v>
      </c>
      <c r="F210" s="26">
        <v>0</v>
      </c>
      <c r="G210" s="26">
        <v>0</v>
      </c>
      <c r="H210" s="26">
        <v>553503045</v>
      </c>
      <c r="I210" s="26">
        <v>553503045</v>
      </c>
      <c r="J210" s="26">
        <v>553503045</v>
      </c>
      <c r="K210" s="26">
        <v>553503045</v>
      </c>
      <c r="L210" s="26">
        <v>553503045</v>
      </c>
      <c r="M210" s="26">
        <v>0</v>
      </c>
      <c r="N210" s="26">
        <v>0</v>
      </c>
      <c r="O210" s="26">
        <v>0</v>
      </c>
      <c r="P210" s="26">
        <v>0</v>
      </c>
      <c r="Q210" s="26">
        <v>0</v>
      </c>
      <c r="R210" s="26">
        <v>0</v>
      </c>
      <c r="S210" s="26"/>
    </row>
    <row r="211" spans="1:19" x14ac:dyDescent="0.2">
      <c r="A211" s="10" t="s">
        <v>432</v>
      </c>
      <c r="B211" s="86" t="s">
        <v>433</v>
      </c>
      <c r="C211" s="26">
        <v>0</v>
      </c>
      <c r="D211" s="26">
        <v>311416610</v>
      </c>
      <c r="E211" s="26">
        <v>0</v>
      </c>
      <c r="F211" s="26">
        <v>0</v>
      </c>
      <c r="G211" s="26">
        <v>0</v>
      </c>
      <c r="H211" s="26">
        <v>311416610</v>
      </c>
      <c r="I211" s="26">
        <v>311416610</v>
      </c>
      <c r="J211" s="26">
        <v>311416610</v>
      </c>
      <c r="K211" s="26">
        <v>311416610</v>
      </c>
      <c r="L211" s="26">
        <v>311416610</v>
      </c>
      <c r="M211" s="26">
        <v>0</v>
      </c>
      <c r="N211" s="26">
        <v>0</v>
      </c>
      <c r="O211" s="26">
        <v>0</v>
      </c>
      <c r="P211" s="26">
        <v>0</v>
      </c>
      <c r="Q211" s="26">
        <v>0</v>
      </c>
      <c r="R211" s="26">
        <v>0</v>
      </c>
      <c r="S211" s="26"/>
    </row>
    <row r="212" spans="1:19" x14ac:dyDescent="0.2">
      <c r="A212" s="10" t="s">
        <v>434</v>
      </c>
      <c r="B212" s="86" t="s">
        <v>435</v>
      </c>
      <c r="C212" s="26">
        <v>0</v>
      </c>
      <c r="D212" s="26">
        <v>13014577</v>
      </c>
      <c r="E212" s="26">
        <v>0</v>
      </c>
      <c r="F212" s="26">
        <v>0</v>
      </c>
      <c r="G212" s="26">
        <v>0</v>
      </c>
      <c r="H212" s="26">
        <v>13014577</v>
      </c>
      <c r="I212" s="26">
        <v>13014577</v>
      </c>
      <c r="J212" s="26">
        <v>13014577</v>
      </c>
      <c r="K212" s="26">
        <v>13014577</v>
      </c>
      <c r="L212" s="26">
        <v>13014577</v>
      </c>
      <c r="M212" s="26">
        <v>0</v>
      </c>
      <c r="N212" s="26">
        <v>0</v>
      </c>
      <c r="O212" s="26">
        <v>0</v>
      </c>
      <c r="P212" s="26">
        <v>0</v>
      </c>
      <c r="Q212" s="26">
        <v>0</v>
      </c>
      <c r="R212" s="26">
        <v>0</v>
      </c>
      <c r="S212" s="26"/>
    </row>
    <row r="213" spans="1:19" x14ac:dyDescent="0.2">
      <c r="A213" s="10" t="s">
        <v>436</v>
      </c>
      <c r="B213" s="86" t="s">
        <v>437</v>
      </c>
      <c r="C213" s="26">
        <v>0</v>
      </c>
      <c r="D213" s="26">
        <v>72414545</v>
      </c>
      <c r="E213" s="26">
        <v>0</v>
      </c>
      <c r="F213" s="26">
        <v>0</v>
      </c>
      <c r="G213" s="26">
        <v>0</v>
      </c>
      <c r="H213" s="26">
        <v>72414545</v>
      </c>
      <c r="I213" s="26">
        <v>72414545</v>
      </c>
      <c r="J213" s="26">
        <v>72414545</v>
      </c>
      <c r="K213" s="26">
        <v>72414545</v>
      </c>
      <c r="L213" s="26">
        <v>72414545</v>
      </c>
      <c r="M213" s="26">
        <v>0</v>
      </c>
      <c r="N213" s="26">
        <v>0</v>
      </c>
      <c r="O213" s="26">
        <v>0</v>
      </c>
      <c r="P213" s="26">
        <v>0</v>
      </c>
      <c r="Q213" s="26">
        <v>0</v>
      </c>
      <c r="R213" s="26">
        <v>0</v>
      </c>
      <c r="S213" s="26"/>
    </row>
    <row r="214" spans="1:19" x14ac:dyDescent="0.2">
      <c r="A214" s="10" t="s">
        <v>438</v>
      </c>
      <c r="B214" s="86" t="s">
        <v>439</v>
      </c>
      <c r="C214" s="26">
        <v>0</v>
      </c>
      <c r="D214" s="26">
        <v>127741394</v>
      </c>
      <c r="E214" s="26">
        <v>0</v>
      </c>
      <c r="F214" s="26">
        <v>0</v>
      </c>
      <c r="G214" s="26">
        <v>0</v>
      </c>
      <c r="H214" s="26">
        <v>127741394</v>
      </c>
      <c r="I214" s="26">
        <v>127741394</v>
      </c>
      <c r="J214" s="26">
        <v>127741394</v>
      </c>
      <c r="K214" s="26">
        <v>127741394</v>
      </c>
      <c r="L214" s="26">
        <v>127741394</v>
      </c>
      <c r="M214" s="26">
        <v>0</v>
      </c>
      <c r="N214" s="26">
        <v>0</v>
      </c>
      <c r="O214" s="26">
        <v>0</v>
      </c>
      <c r="P214" s="26">
        <v>0</v>
      </c>
      <c r="Q214" s="26">
        <v>0</v>
      </c>
      <c r="R214" s="26">
        <v>0</v>
      </c>
      <c r="S214" s="26"/>
    </row>
    <row r="215" spans="1:19" x14ac:dyDescent="0.2">
      <c r="A215" s="10" t="s">
        <v>440</v>
      </c>
      <c r="B215" s="86" t="s">
        <v>441</v>
      </c>
      <c r="C215" s="26">
        <v>0</v>
      </c>
      <c r="D215" s="26">
        <v>53773363</v>
      </c>
      <c r="E215" s="26">
        <v>0</v>
      </c>
      <c r="F215" s="26">
        <v>0</v>
      </c>
      <c r="G215" s="26">
        <v>0</v>
      </c>
      <c r="H215" s="26">
        <v>53773363</v>
      </c>
      <c r="I215" s="26">
        <v>53773363</v>
      </c>
      <c r="J215" s="26">
        <v>53773363</v>
      </c>
      <c r="K215" s="26">
        <v>53773363</v>
      </c>
      <c r="L215" s="26">
        <v>53773363</v>
      </c>
      <c r="M215" s="26">
        <v>0</v>
      </c>
      <c r="N215" s="26">
        <v>0</v>
      </c>
      <c r="O215" s="26">
        <v>0</v>
      </c>
      <c r="P215" s="26">
        <v>0</v>
      </c>
      <c r="Q215" s="26">
        <v>0</v>
      </c>
      <c r="R215" s="26">
        <v>0</v>
      </c>
      <c r="S215" s="26"/>
    </row>
    <row r="216" spans="1:19" x14ac:dyDescent="0.2">
      <c r="A216" s="10" t="s">
        <v>442</v>
      </c>
      <c r="B216" s="86" t="s">
        <v>443</v>
      </c>
      <c r="C216" s="26">
        <v>0</v>
      </c>
      <c r="D216" s="26">
        <v>361176327.69999999</v>
      </c>
      <c r="E216" s="26">
        <v>0</v>
      </c>
      <c r="F216" s="26">
        <v>0</v>
      </c>
      <c r="G216" s="26">
        <v>0</v>
      </c>
      <c r="H216" s="26">
        <v>361176327.69999999</v>
      </c>
      <c r="I216" s="26">
        <v>361176327.69999999</v>
      </c>
      <c r="J216" s="26">
        <v>361176327.69999999</v>
      </c>
      <c r="K216" s="26">
        <v>361176327.69999999</v>
      </c>
      <c r="L216" s="26">
        <v>361176327.69999999</v>
      </c>
      <c r="M216" s="26">
        <v>0</v>
      </c>
      <c r="N216" s="26">
        <v>0</v>
      </c>
      <c r="O216" s="26">
        <v>0</v>
      </c>
      <c r="P216" s="26">
        <v>0</v>
      </c>
      <c r="Q216" s="26">
        <v>0</v>
      </c>
      <c r="R216" s="26">
        <v>0</v>
      </c>
      <c r="S216" s="26"/>
    </row>
    <row r="217" spans="1:19" x14ac:dyDescent="0.2">
      <c r="A217" s="10" t="s">
        <v>444</v>
      </c>
      <c r="B217" s="86" t="s">
        <v>445</v>
      </c>
      <c r="C217" s="26">
        <v>0</v>
      </c>
      <c r="D217" s="26">
        <v>171206030</v>
      </c>
      <c r="E217" s="26">
        <v>0</v>
      </c>
      <c r="F217" s="26">
        <v>0</v>
      </c>
      <c r="G217" s="26">
        <v>0</v>
      </c>
      <c r="H217" s="26">
        <v>171206030</v>
      </c>
      <c r="I217" s="26">
        <v>171206030</v>
      </c>
      <c r="J217" s="26">
        <v>171206030</v>
      </c>
      <c r="K217" s="26">
        <v>171206030</v>
      </c>
      <c r="L217" s="26">
        <v>171206030</v>
      </c>
      <c r="M217" s="26">
        <v>0</v>
      </c>
      <c r="N217" s="26">
        <v>0</v>
      </c>
      <c r="O217" s="26">
        <v>0</v>
      </c>
      <c r="P217" s="26">
        <v>0</v>
      </c>
      <c r="Q217" s="26">
        <v>0</v>
      </c>
      <c r="R217" s="26">
        <v>0</v>
      </c>
      <c r="S217" s="26"/>
    </row>
    <row r="218" spans="1:19" x14ac:dyDescent="0.2">
      <c r="A218" s="10" t="s">
        <v>446</v>
      </c>
      <c r="B218" s="86" t="s">
        <v>447</v>
      </c>
      <c r="C218" s="26">
        <v>0</v>
      </c>
      <c r="D218" s="26">
        <v>51100941.240000002</v>
      </c>
      <c r="E218" s="26">
        <v>0</v>
      </c>
      <c r="F218" s="26">
        <v>0</v>
      </c>
      <c r="G218" s="26">
        <v>0</v>
      </c>
      <c r="H218" s="26">
        <v>51100941.240000002</v>
      </c>
      <c r="I218" s="26">
        <v>51100941.240000002</v>
      </c>
      <c r="J218" s="26">
        <v>51100941.240000002</v>
      </c>
      <c r="K218" s="26">
        <v>51100941.240000002</v>
      </c>
      <c r="L218" s="26">
        <v>51100941.240000002</v>
      </c>
      <c r="M218" s="26">
        <v>0</v>
      </c>
      <c r="N218" s="26">
        <v>0</v>
      </c>
      <c r="O218" s="26">
        <v>0</v>
      </c>
      <c r="P218" s="26">
        <v>0</v>
      </c>
      <c r="Q218" s="26">
        <v>0</v>
      </c>
      <c r="R218" s="26">
        <v>0</v>
      </c>
      <c r="S218" s="26"/>
    </row>
    <row r="219" spans="1:19" x14ac:dyDescent="0.2">
      <c r="A219" s="10" t="s">
        <v>448</v>
      </c>
      <c r="B219" s="86" t="s">
        <v>449</v>
      </c>
      <c r="C219" s="26">
        <v>0</v>
      </c>
      <c r="D219" s="26">
        <v>13603829.689999999</v>
      </c>
      <c r="E219" s="26">
        <v>0</v>
      </c>
      <c r="F219" s="26">
        <v>0</v>
      </c>
      <c r="G219" s="26">
        <v>0</v>
      </c>
      <c r="H219" s="26">
        <v>13603829.689999999</v>
      </c>
      <c r="I219" s="26">
        <v>13603829.689999999</v>
      </c>
      <c r="J219" s="26">
        <v>13603829.689999999</v>
      </c>
      <c r="K219" s="26">
        <v>13603829.689999999</v>
      </c>
      <c r="L219" s="26">
        <v>13603829.689999999</v>
      </c>
      <c r="M219" s="26">
        <v>0</v>
      </c>
      <c r="N219" s="26">
        <v>0</v>
      </c>
      <c r="O219" s="26">
        <v>0</v>
      </c>
      <c r="P219" s="26">
        <v>0</v>
      </c>
      <c r="Q219" s="26">
        <v>0</v>
      </c>
      <c r="R219" s="26">
        <v>0</v>
      </c>
      <c r="S219" s="26"/>
    </row>
    <row r="220" spans="1:19" x14ac:dyDescent="0.2">
      <c r="A220" s="10" t="s">
        <v>450</v>
      </c>
      <c r="B220" s="86" t="s">
        <v>451</v>
      </c>
      <c r="C220" s="26">
        <v>0</v>
      </c>
      <c r="D220" s="26">
        <v>16584445</v>
      </c>
      <c r="E220" s="26">
        <v>0</v>
      </c>
      <c r="F220" s="26">
        <v>0</v>
      </c>
      <c r="G220" s="26">
        <v>0</v>
      </c>
      <c r="H220" s="26">
        <v>16584445</v>
      </c>
      <c r="I220" s="26">
        <v>16584445</v>
      </c>
      <c r="J220" s="26">
        <v>16584445</v>
      </c>
      <c r="K220" s="26">
        <v>16584445</v>
      </c>
      <c r="L220" s="26">
        <v>16584445</v>
      </c>
      <c r="M220" s="26">
        <v>0</v>
      </c>
      <c r="N220" s="26">
        <v>0</v>
      </c>
      <c r="O220" s="26">
        <v>0</v>
      </c>
      <c r="P220" s="26">
        <v>0</v>
      </c>
      <c r="Q220" s="26">
        <v>0</v>
      </c>
      <c r="R220" s="26">
        <v>0</v>
      </c>
      <c r="S220" s="26"/>
    </row>
    <row r="221" spans="1:19" x14ac:dyDescent="0.2">
      <c r="A221" s="10" t="s">
        <v>452</v>
      </c>
      <c r="B221" s="86" t="s">
        <v>453</v>
      </c>
      <c r="C221" s="26">
        <v>0</v>
      </c>
      <c r="D221" s="26">
        <v>72787133</v>
      </c>
      <c r="E221" s="26">
        <v>0</v>
      </c>
      <c r="F221" s="26">
        <v>0</v>
      </c>
      <c r="G221" s="26">
        <v>0</v>
      </c>
      <c r="H221" s="26">
        <v>72787133</v>
      </c>
      <c r="I221" s="26">
        <v>72787133</v>
      </c>
      <c r="J221" s="26">
        <v>72787133</v>
      </c>
      <c r="K221" s="26">
        <v>72787133</v>
      </c>
      <c r="L221" s="26">
        <v>72787133</v>
      </c>
      <c r="M221" s="26">
        <v>0</v>
      </c>
      <c r="N221" s="26">
        <v>0</v>
      </c>
      <c r="O221" s="26">
        <v>0</v>
      </c>
      <c r="P221" s="26">
        <v>0</v>
      </c>
      <c r="Q221" s="26">
        <v>0</v>
      </c>
      <c r="R221" s="26">
        <v>0</v>
      </c>
      <c r="S221" s="26"/>
    </row>
    <row r="222" spans="1:19" x14ac:dyDescent="0.2">
      <c r="A222" s="10" t="s">
        <v>454</v>
      </c>
      <c r="B222" s="86" t="s">
        <v>455</v>
      </c>
      <c r="C222" s="26">
        <v>0</v>
      </c>
      <c r="D222" s="26">
        <v>20529159.859999999</v>
      </c>
      <c r="E222" s="26">
        <v>0</v>
      </c>
      <c r="F222" s="26">
        <v>0</v>
      </c>
      <c r="G222" s="26">
        <v>0</v>
      </c>
      <c r="H222" s="26">
        <v>20529159.859999999</v>
      </c>
      <c r="I222" s="26">
        <v>20529159.859999999</v>
      </c>
      <c r="J222" s="26">
        <v>20529159.859999999</v>
      </c>
      <c r="K222" s="26">
        <v>20529159.859999999</v>
      </c>
      <c r="L222" s="26">
        <v>20529159.859999999</v>
      </c>
      <c r="M222" s="26">
        <v>0</v>
      </c>
      <c r="N222" s="26">
        <v>0</v>
      </c>
      <c r="O222" s="26">
        <v>0</v>
      </c>
      <c r="P222" s="26">
        <v>0</v>
      </c>
      <c r="Q222" s="26">
        <v>0</v>
      </c>
      <c r="R222" s="26">
        <v>0</v>
      </c>
      <c r="S222" s="26"/>
    </row>
    <row r="223" spans="1:19" x14ac:dyDescent="0.2">
      <c r="A223" s="10" t="s">
        <v>456</v>
      </c>
      <c r="B223" s="86" t="s">
        <v>457</v>
      </c>
      <c r="C223" s="26">
        <v>0</v>
      </c>
      <c r="D223" s="26">
        <v>208017320</v>
      </c>
      <c r="E223" s="26">
        <v>0</v>
      </c>
      <c r="F223" s="26">
        <v>0</v>
      </c>
      <c r="G223" s="26">
        <v>0</v>
      </c>
      <c r="H223" s="26">
        <v>208017320</v>
      </c>
      <c r="I223" s="26">
        <v>208017320</v>
      </c>
      <c r="J223" s="26">
        <v>208017320</v>
      </c>
      <c r="K223" s="26">
        <v>208017320</v>
      </c>
      <c r="L223" s="26">
        <v>208017320</v>
      </c>
      <c r="M223" s="26">
        <v>0</v>
      </c>
      <c r="N223" s="26">
        <v>0</v>
      </c>
      <c r="O223" s="26">
        <v>0</v>
      </c>
      <c r="P223" s="26">
        <v>0</v>
      </c>
      <c r="Q223" s="26">
        <v>0</v>
      </c>
      <c r="R223" s="26">
        <v>0</v>
      </c>
      <c r="S223" s="26"/>
    </row>
    <row r="224" spans="1:19" x14ac:dyDescent="0.2">
      <c r="A224" s="10" t="s">
        <v>458</v>
      </c>
      <c r="B224" s="86" t="s">
        <v>459</v>
      </c>
      <c r="C224" s="26">
        <v>0</v>
      </c>
      <c r="D224" s="26">
        <v>4169160</v>
      </c>
      <c r="E224" s="26">
        <v>0</v>
      </c>
      <c r="F224" s="26">
        <v>0</v>
      </c>
      <c r="G224" s="26">
        <v>0</v>
      </c>
      <c r="H224" s="26">
        <v>4169160</v>
      </c>
      <c r="I224" s="26">
        <v>4169160</v>
      </c>
      <c r="J224" s="26">
        <v>4169160</v>
      </c>
      <c r="K224" s="26">
        <v>4169160</v>
      </c>
      <c r="L224" s="26">
        <v>4169160</v>
      </c>
      <c r="M224" s="26">
        <v>0</v>
      </c>
      <c r="N224" s="26">
        <v>0</v>
      </c>
      <c r="O224" s="26">
        <v>0</v>
      </c>
      <c r="P224" s="26">
        <v>0</v>
      </c>
      <c r="Q224" s="26">
        <v>0</v>
      </c>
      <c r="R224" s="26">
        <v>0</v>
      </c>
      <c r="S224" s="26"/>
    </row>
    <row r="225" spans="1:19" x14ac:dyDescent="0.2">
      <c r="A225" s="10" t="s">
        <v>460</v>
      </c>
      <c r="B225" s="86" t="s">
        <v>461</v>
      </c>
      <c r="C225" s="26">
        <v>0</v>
      </c>
      <c r="D225" s="26">
        <v>27586193</v>
      </c>
      <c r="E225" s="26">
        <v>0</v>
      </c>
      <c r="F225" s="26">
        <v>0</v>
      </c>
      <c r="G225" s="26">
        <v>0</v>
      </c>
      <c r="H225" s="26">
        <v>27586193</v>
      </c>
      <c r="I225" s="26">
        <v>27586193</v>
      </c>
      <c r="J225" s="26">
        <v>27586193</v>
      </c>
      <c r="K225" s="26">
        <v>27586193</v>
      </c>
      <c r="L225" s="26">
        <v>27586193</v>
      </c>
      <c r="M225" s="26">
        <v>0</v>
      </c>
      <c r="N225" s="26">
        <v>0</v>
      </c>
      <c r="O225" s="26">
        <v>0</v>
      </c>
      <c r="P225" s="26">
        <v>0</v>
      </c>
      <c r="Q225" s="26">
        <v>0</v>
      </c>
      <c r="R225" s="26">
        <v>0</v>
      </c>
      <c r="S225" s="26"/>
    </row>
    <row r="226" spans="1:19" x14ac:dyDescent="0.2">
      <c r="A226" s="10" t="s">
        <v>462</v>
      </c>
      <c r="B226" s="86" t="s">
        <v>463</v>
      </c>
      <c r="C226" s="26">
        <v>287272000</v>
      </c>
      <c r="D226" s="26">
        <v>245060975</v>
      </c>
      <c r="E226" s="26">
        <v>0</v>
      </c>
      <c r="F226" s="26">
        <v>0</v>
      </c>
      <c r="G226" s="26">
        <v>0</v>
      </c>
      <c r="H226" s="26">
        <v>532332975</v>
      </c>
      <c r="I226" s="26">
        <v>532332975</v>
      </c>
      <c r="J226" s="26">
        <v>532332975</v>
      </c>
      <c r="K226" s="26">
        <v>721696563.67999995</v>
      </c>
      <c r="L226" s="26">
        <v>721696563.67999995</v>
      </c>
      <c r="M226" s="26">
        <v>0</v>
      </c>
      <c r="N226" s="26">
        <v>0</v>
      </c>
      <c r="O226" s="26">
        <v>0</v>
      </c>
      <c r="P226" s="26">
        <v>0</v>
      </c>
      <c r="Q226" s="26">
        <v>-189363588.68000001</v>
      </c>
      <c r="R226" s="26">
        <v>329.80754093478305</v>
      </c>
      <c r="S226" s="26"/>
    </row>
    <row r="227" spans="1:19" x14ac:dyDescent="0.2">
      <c r="A227" s="10" t="s">
        <v>464</v>
      </c>
      <c r="B227" s="86" t="s">
        <v>465</v>
      </c>
      <c r="C227" s="26">
        <v>287272000</v>
      </c>
      <c r="D227" s="26">
        <v>245060975</v>
      </c>
      <c r="E227" s="26">
        <v>0</v>
      </c>
      <c r="F227" s="26">
        <v>0</v>
      </c>
      <c r="G227" s="26">
        <v>0</v>
      </c>
      <c r="H227" s="26">
        <v>532332975</v>
      </c>
      <c r="I227" s="26">
        <v>532332975</v>
      </c>
      <c r="J227" s="26">
        <v>532332975</v>
      </c>
      <c r="K227" s="26">
        <v>721696563.67999995</v>
      </c>
      <c r="L227" s="26">
        <v>721696563.67999995</v>
      </c>
      <c r="M227" s="26">
        <v>0</v>
      </c>
      <c r="N227" s="26">
        <v>0</v>
      </c>
      <c r="O227" s="26">
        <v>0</v>
      </c>
      <c r="P227" s="26">
        <v>0</v>
      </c>
      <c r="Q227" s="26">
        <v>-189363588.68000001</v>
      </c>
      <c r="R227" s="26">
        <v>329.80754093478305</v>
      </c>
      <c r="S227" s="26"/>
    </row>
    <row r="228" spans="1:19" x14ac:dyDescent="0.2">
      <c r="A228" s="10" t="s">
        <v>466</v>
      </c>
      <c r="B228" s="86" t="s">
        <v>467</v>
      </c>
      <c r="C228" s="26">
        <v>184000000</v>
      </c>
      <c r="D228" s="26">
        <v>0</v>
      </c>
      <c r="E228" s="26">
        <v>0</v>
      </c>
      <c r="F228" s="26">
        <v>0</v>
      </c>
      <c r="G228" s="26">
        <v>0</v>
      </c>
      <c r="H228" s="26">
        <v>184000000</v>
      </c>
      <c r="I228" s="26">
        <v>184000000</v>
      </c>
      <c r="J228" s="26">
        <v>184000000</v>
      </c>
      <c r="K228" s="26">
        <v>497154124.68000001</v>
      </c>
      <c r="L228" s="26">
        <v>497154124.68000001</v>
      </c>
      <c r="M228" s="26">
        <v>0</v>
      </c>
      <c r="N228" s="26">
        <v>0</v>
      </c>
      <c r="O228" s="26">
        <v>0</v>
      </c>
      <c r="P228" s="26">
        <v>0</v>
      </c>
      <c r="Q228" s="26">
        <v>-313154124.68000001</v>
      </c>
      <c r="R228" s="26">
        <v>-170.19245906521701</v>
      </c>
      <c r="S228" s="26"/>
    </row>
    <row r="229" spans="1:19" x14ac:dyDescent="0.2">
      <c r="A229" s="10" t="s">
        <v>468</v>
      </c>
      <c r="B229" s="86" t="s">
        <v>469</v>
      </c>
      <c r="C229" s="26">
        <v>103272000</v>
      </c>
      <c r="D229" s="26">
        <v>0</v>
      </c>
      <c r="E229" s="26">
        <v>0</v>
      </c>
      <c r="F229" s="26">
        <v>0</v>
      </c>
      <c r="G229" s="26">
        <v>0</v>
      </c>
      <c r="H229" s="26">
        <v>103272000</v>
      </c>
      <c r="I229" s="26">
        <v>103272000</v>
      </c>
      <c r="J229" s="26">
        <v>103272000</v>
      </c>
      <c r="K229" s="26">
        <v>0</v>
      </c>
      <c r="L229" s="26">
        <v>0</v>
      </c>
      <c r="M229" s="26">
        <v>0</v>
      </c>
      <c r="N229" s="26">
        <v>0</v>
      </c>
      <c r="O229" s="26">
        <v>0</v>
      </c>
      <c r="P229" s="26">
        <v>0</v>
      </c>
      <c r="Q229" s="26">
        <v>103272000</v>
      </c>
      <c r="R229" s="26">
        <v>100</v>
      </c>
      <c r="S229" s="26"/>
    </row>
    <row r="230" spans="1:19" x14ac:dyDescent="0.2">
      <c r="A230" s="10" t="s">
        <v>470</v>
      </c>
      <c r="B230" s="86" t="s">
        <v>471</v>
      </c>
      <c r="C230" s="26">
        <v>0</v>
      </c>
      <c r="D230" s="26">
        <v>0</v>
      </c>
      <c r="E230" s="26">
        <v>0</v>
      </c>
      <c r="F230" s="26">
        <v>0</v>
      </c>
      <c r="G230" s="26">
        <v>0</v>
      </c>
      <c r="H230" s="26">
        <v>0</v>
      </c>
      <c r="I230" s="26">
        <v>0</v>
      </c>
      <c r="J230" s="26">
        <v>0</v>
      </c>
      <c r="K230" s="26">
        <v>0</v>
      </c>
      <c r="L230" s="26">
        <v>0</v>
      </c>
      <c r="M230" s="26">
        <v>0</v>
      </c>
      <c r="N230" s="26">
        <v>0</v>
      </c>
      <c r="O230" s="26">
        <v>0</v>
      </c>
      <c r="P230" s="26">
        <v>0</v>
      </c>
      <c r="Q230" s="26">
        <v>0</v>
      </c>
      <c r="R230" s="26">
        <v>100</v>
      </c>
      <c r="S230" s="26"/>
    </row>
    <row r="231" spans="1:19" x14ac:dyDescent="0.2">
      <c r="A231" s="10" t="s">
        <v>472</v>
      </c>
      <c r="B231" s="86" t="s">
        <v>473</v>
      </c>
      <c r="C231" s="26">
        <v>0</v>
      </c>
      <c r="D231" s="26">
        <v>0</v>
      </c>
      <c r="E231" s="26">
        <v>0</v>
      </c>
      <c r="F231" s="26">
        <v>0</v>
      </c>
      <c r="G231" s="26">
        <v>0</v>
      </c>
      <c r="H231" s="26">
        <v>0</v>
      </c>
      <c r="I231" s="26">
        <v>0</v>
      </c>
      <c r="J231" s="26">
        <v>0</v>
      </c>
      <c r="K231" s="26">
        <v>3145640</v>
      </c>
      <c r="L231" s="26">
        <v>3145640</v>
      </c>
      <c r="M231" s="26">
        <v>0</v>
      </c>
      <c r="N231" s="26">
        <v>0</v>
      </c>
      <c r="O231" s="26">
        <v>0</v>
      </c>
      <c r="P231" s="26">
        <v>0</v>
      </c>
      <c r="Q231" s="26">
        <v>-3145640</v>
      </c>
      <c r="R231" s="26">
        <v>100</v>
      </c>
      <c r="S231" s="26"/>
    </row>
    <row r="232" spans="1:19" x14ac:dyDescent="0.2">
      <c r="A232" s="10" t="s">
        <v>474</v>
      </c>
      <c r="B232" s="86" t="s">
        <v>475</v>
      </c>
      <c r="C232" s="26">
        <v>0</v>
      </c>
      <c r="D232" s="26">
        <v>27609849</v>
      </c>
      <c r="E232" s="26">
        <v>0</v>
      </c>
      <c r="F232" s="26">
        <v>0</v>
      </c>
      <c r="G232" s="26">
        <v>0</v>
      </c>
      <c r="H232" s="26">
        <v>27609849</v>
      </c>
      <c r="I232" s="26">
        <v>27609849</v>
      </c>
      <c r="J232" s="26">
        <v>27609849</v>
      </c>
      <c r="K232" s="26">
        <v>27609849</v>
      </c>
      <c r="L232" s="26">
        <v>27609849</v>
      </c>
      <c r="M232" s="26">
        <v>0</v>
      </c>
      <c r="N232" s="26">
        <v>0</v>
      </c>
      <c r="O232" s="26">
        <v>0</v>
      </c>
      <c r="P232" s="26">
        <v>0</v>
      </c>
      <c r="Q232" s="26">
        <v>0</v>
      </c>
      <c r="R232" s="26">
        <v>0</v>
      </c>
      <c r="S232" s="26"/>
    </row>
    <row r="233" spans="1:19" x14ac:dyDescent="0.2">
      <c r="A233" s="10" t="s">
        <v>476</v>
      </c>
      <c r="B233" s="86" t="s">
        <v>477</v>
      </c>
      <c r="C233" s="26">
        <v>0</v>
      </c>
      <c r="D233" s="26">
        <v>0</v>
      </c>
      <c r="E233" s="26">
        <v>0</v>
      </c>
      <c r="F233" s="26">
        <v>0</v>
      </c>
      <c r="G233" s="26">
        <v>0</v>
      </c>
      <c r="H233" s="26">
        <v>0</v>
      </c>
      <c r="I233" s="26">
        <v>0</v>
      </c>
      <c r="J233" s="26">
        <v>0</v>
      </c>
      <c r="K233" s="26">
        <v>193786950</v>
      </c>
      <c r="L233" s="26">
        <v>193786950</v>
      </c>
      <c r="M233" s="26">
        <v>0</v>
      </c>
      <c r="N233" s="26">
        <v>0</v>
      </c>
      <c r="O233" s="26">
        <v>0</v>
      </c>
      <c r="P233" s="26">
        <v>0</v>
      </c>
      <c r="Q233" s="26">
        <v>-193786950</v>
      </c>
      <c r="R233" s="26">
        <v>100</v>
      </c>
      <c r="S233" s="26"/>
    </row>
    <row r="234" spans="1:19" x14ac:dyDescent="0.2">
      <c r="A234" s="10" t="s">
        <v>478</v>
      </c>
      <c r="B234" s="86" t="s">
        <v>479</v>
      </c>
      <c r="C234" s="26">
        <v>0</v>
      </c>
      <c r="D234" s="26">
        <v>217451126</v>
      </c>
      <c r="E234" s="26">
        <v>0</v>
      </c>
      <c r="F234" s="26">
        <v>0</v>
      </c>
      <c r="G234" s="26">
        <v>0</v>
      </c>
      <c r="H234" s="26">
        <v>217451126</v>
      </c>
      <c r="I234" s="26">
        <v>217451126</v>
      </c>
      <c r="J234" s="26">
        <v>217451126</v>
      </c>
      <c r="K234" s="26">
        <v>0</v>
      </c>
      <c r="L234" s="26">
        <v>0</v>
      </c>
      <c r="M234" s="26">
        <v>0</v>
      </c>
      <c r="N234" s="26">
        <v>0</v>
      </c>
      <c r="O234" s="26">
        <v>0</v>
      </c>
      <c r="P234" s="26">
        <v>0</v>
      </c>
      <c r="Q234" s="26">
        <v>217451126</v>
      </c>
      <c r="R234" s="26">
        <v>100</v>
      </c>
      <c r="S234" s="26"/>
    </row>
    <row r="235" spans="1:19" x14ac:dyDescent="0.2">
      <c r="A235" s="10" t="s">
        <v>480</v>
      </c>
      <c r="B235" s="86" t="s">
        <v>481</v>
      </c>
      <c r="C235" s="26">
        <v>4130100000</v>
      </c>
      <c r="D235" s="26">
        <v>2602106528</v>
      </c>
      <c r="E235" s="26">
        <v>0</v>
      </c>
      <c r="F235" s="26">
        <v>0</v>
      </c>
      <c r="G235" s="26">
        <v>0</v>
      </c>
      <c r="H235" s="26">
        <v>6732206528</v>
      </c>
      <c r="I235" s="26">
        <v>6732206528</v>
      </c>
      <c r="J235" s="26">
        <v>6732206528</v>
      </c>
      <c r="K235" s="26">
        <v>6092081381.7600002</v>
      </c>
      <c r="L235" s="26">
        <v>6092081381.7600002</v>
      </c>
      <c r="M235" s="26">
        <v>0</v>
      </c>
      <c r="N235" s="26">
        <v>0</v>
      </c>
      <c r="O235" s="26">
        <v>0</v>
      </c>
      <c r="P235" s="26">
        <v>0</v>
      </c>
      <c r="Q235" s="26">
        <v>640125146.24000001</v>
      </c>
      <c r="R235" s="26">
        <v>404.85853743116098</v>
      </c>
      <c r="S235" s="26"/>
    </row>
    <row r="236" spans="1:19" x14ac:dyDescent="0.2">
      <c r="A236" s="10" t="s">
        <v>482</v>
      </c>
      <c r="B236" s="86" t="s">
        <v>57</v>
      </c>
      <c r="C236" s="26">
        <v>4130100000</v>
      </c>
      <c r="D236" s="26">
        <v>2602106528</v>
      </c>
      <c r="E236" s="26">
        <v>0</v>
      </c>
      <c r="F236" s="26">
        <v>0</v>
      </c>
      <c r="G236" s="26">
        <v>0</v>
      </c>
      <c r="H236" s="26">
        <v>6732206528</v>
      </c>
      <c r="I236" s="26">
        <v>6732206528</v>
      </c>
      <c r="J236" s="26">
        <v>6732206528</v>
      </c>
      <c r="K236" s="26">
        <v>6092081381.7600002</v>
      </c>
      <c r="L236" s="26">
        <v>6092081381.7600002</v>
      </c>
      <c r="M236" s="26">
        <v>0</v>
      </c>
      <c r="N236" s="26">
        <v>0</v>
      </c>
      <c r="O236" s="26">
        <v>0</v>
      </c>
      <c r="P236" s="26">
        <v>0</v>
      </c>
      <c r="Q236" s="26">
        <v>640125146.24000001</v>
      </c>
      <c r="R236" s="26">
        <v>404.85853743116098</v>
      </c>
      <c r="S236" s="26"/>
    </row>
    <row r="237" spans="1:19" x14ac:dyDescent="0.2">
      <c r="A237" s="10" t="s">
        <v>483</v>
      </c>
      <c r="B237" s="86" t="s">
        <v>59</v>
      </c>
      <c r="C237" s="26">
        <v>4130100000</v>
      </c>
      <c r="D237" s="26">
        <v>771654386</v>
      </c>
      <c r="E237" s="26">
        <v>0</v>
      </c>
      <c r="F237" s="26">
        <v>0</v>
      </c>
      <c r="G237" s="26">
        <v>0</v>
      </c>
      <c r="H237" s="26">
        <v>4901754386</v>
      </c>
      <c r="I237" s="26">
        <v>4901754386</v>
      </c>
      <c r="J237" s="26">
        <v>4901754386</v>
      </c>
      <c r="K237" s="26">
        <v>4261629239.7600002</v>
      </c>
      <c r="L237" s="26">
        <v>4261629239.7600002</v>
      </c>
      <c r="M237" s="26">
        <v>0</v>
      </c>
      <c r="N237" s="26">
        <v>0</v>
      </c>
      <c r="O237" s="26">
        <v>0</v>
      </c>
      <c r="P237" s="26">
        <v>0</v>
      </c>
      <c r="Q237" s="26">
        <v>640125146.24000001</v>
      </c>
      <c r="R237" s="26">
        <v>404.85853743116098</v>
      </c>
      <c r="S237" s="26"/>
    </row>
    <row r="238" spans="1:19" x14ac:dyDescent="0.2">
      <c r="A238" s="10" t="s">
        <v>484</v>
      </c>
      <c r="B238" s="86" t="s">
        <v>61</v>
      </c>
      <c r="C238" s="26">
        <v>3712300000</v>
      </c>
      <c r="D238" s="26">
        <v>771654386</v>
      </c>
      <c r="E238" s="26">
        <v>0</v>
      </c>
      <c r="F238" s="26">
        <v>0</v>
      </c>
      <c r="G238" s="26">
        <v>0</v>
      </c>
      <c r="H238" s="26">
        <v>4483954386</v>
      </c>
      <c r="I238" s="26">
        <v>4483954386</v>
      </c>
      <c r="J238" s="26">
        <v>4483954386</v>
      </c>
      <c r="K238" s="26">
        <v>4266099783.7600002</v>
      </c>
      <c r="L238" s="26">
        <v>4266099783.7600002</v>
      </c>
      <c r="M238" s="26">
        <v>0</v>
      </c>
      <c r="N238" s="26">
        <v>0</v>
      </c>
      <c r="O238" s="26">
        <v>0</v>
      </c>
      <c r="P238" s="26">
        <v>0</v>
      </c>
      <c r="Q238" s="26">
        <v>217854602.24000001</v>
      </c>
      <c r="R238" s="26">
        <v>4.8585374311610998</v>
      </c>
      <c r="S238" s="26"/>
    </row>
    <row r="239" spans="1:19" ht="25.5" x14ac:dyDescent="0.2">
      <c r="A239" s="10" t="s">
        <v>485</v>
      </c>
      <c r="B239" s="87" t="s">
        <v>93</v>
      </c>
      <c r="C239" s="26">
        <v>3712300000</v>
      </c>
      <c r="D239" s="26">
        <v>771654386</v>
      </c>
      <c r="E239" s="26">
        <v>0</v>
      </c>
      <c r="F239" s="26">
        <v>0</v>
      </c>
      <c r="G239" s="26">
        <v>0</v>
      </c>
      <c r="H239" s="26">
        <v>4483954386</v>
      </c>
      <c r="I239" s="26">
        <v>4483954386</v>
      </c>
      <c r="J239" s="26">
        <v>4483954386</v>
      </c>
      <c r="K239" s="26">
        <v>4266099783.7600002</v>
      </c>
      <c r="L239" s="26">
        <v>4266099783.7600002</v>
      </c>
      <c r="M239" s="26">
        <v>0</v>
      </c>
      <c r="N239" s="26">
        <v>0</v>
      </c>
      <c r="O239" s="26">
        <v>0</v>
      </c>
      <c r="P239" s="26">
        <v>0</v>
      </c>
      <c r="Q239" s="26">
        <v>217854602.24000001</v>
      </c>
      <c r="R239" s="26">
        <v>4.8585374311610998</v>
      </c>
      <c r="S239" s="26"/>
    </row>
    <row r="240" spans="1:19" x14ac:dyDescent="0.2">
      <c r="A240" s="10" t="s">
        <v>486</v>
      </c>
      <c r="B240" s="86" t="s">
        <v>487</v>
      </c>
      <c r="C240" s="26">
        <v>3712300000</v>
      </c>
      <c r="D240" s="26">
        <v>771654386</v>
      </c>
      <c r="E240" s="26">
        <v>0</v>
      </c>
      <c r="F240" s="26">
        <v>0</v>
      </c>
      <c r="G240" s="26">
        <v>0</v>
      </c>
      <c r="H240" s="26">
        <v>4483954386</v>
      </c>
      <c r="I240" s="26">
        <v>4483954386</v>
      </c>
      <c r="J240" s="26">
        <v>4483954386</v>
      </c>
      <c r="K240" s="26">
        <v>4266099783.7600002</v>
      </c>
      <c r="L240" s="26">
        <v>4266099783.7600002</v>
      </c>
      <c r="M240" s="26">
        <v>0</v>
      </c>
      <c r="N240" s="26">
        <v>0</v>
      </c>
      <c r="O240" s="26">
        <v>0</v>
      </c>
      <c r="P240" s="26">
        <v>0</v>
      </c>
      <c r="Q240" s="26">
        <v>217854602.24000001</v>
      </c>
      <c r="R240" s="26">
        <v>4.8585374311610998</v>
      </c>
      <c r="S240" s="26"/>
    </row>
    <row r="241" spans="1:19" x14ac:dyDescent="0.2">
      <c r="A241" s="10" t="s">
        <v>488</v>
      </c>
      <c r="B241" s="86" t="s">
        <v>143</v>
      </c>
      <c r="C241" s="26">
        <v>417800000</v>
      </c>
      <c r="D241" s="26">
        <v>0</v>
      </c>
      <c r="E241" s="26">
        <v>0</v>
      </c>
      <c r="F241" s="26">
        <v>0</v>
      </c>
      <c r="G241" s="26">
        <v>0</v>
      </c>
      <c r="H241" s="26">
        <v>417800000</v>
      </c>
      <c r="I241" s="26">
        <v>417800000</v>
      </c>
      <c r="J241" s="26">
        <v>417800000</v>
      </c>
      <c r="K241" s="26">
        <v>-4470544</v>
      </c>
      <c r="L241" s="26">
        <v>-4470544</v>
      </c>
      <c r="M241" s="26">
        <v>0</v>
      </c>
      <c r="N241" s="26">
        <v>0</v>
      </c>
      <c r="O241" s="26">
        <v>0</v>
      </c>
      <c r="P241" s="26">
        <v>0</v>
      </c>
      <c r="Q241" s="26">
        <v>422270544</v>
      </c>
      <c r="R241" s="26">
        <v>400</v>
      </c>
      <c r="S241" s="26"/>
    </row>
    <row r="242" spans="1:19" x14ac:dyDescent="0.2">
      <c r="A242" s="10" t="s">
        <v>489</v>
      </c>
      <c r="B242" s="86" t="s">
        <v>201</v>
      </c>
      <c r="C242" s="26">
        <v>417800000</v>
      </c>
      <c r="D242" s="26">
        <v>0</v>
      </c>
      <c r="E242" s="26">
        <v>0</v>
      </c>
      <c r="F242" s="26">
        <v>0</v>
      </c>
      <c r="G242" s="26">
        <v>0</v>
      </c>
      <c r="H242" s="26">
        <v>417800000</v>
      </c>
      <c r="I242" s="26">
        <v>417800000</v>
      </c>
      <c r="J242" s="26">
        <v>417800000</v>
      </c>
      <c r="K242" s="26">
        <v>-4470544</v>
      </c>
      <c r="L242" s="26">
        <v>-4470544</v>
      </c>
      <c r="M242" s="26">
        <v>0</v>
      </c>
      <c r="N242" s="26">
        <v>0</v>
      </c>
      <c r="O242" s="26">
        <v>0</v>
      </c>
      <c r="P242" s="26">
        <v>0</v>
      </c>
      <c r="Q242" s="26">
        <v>422270544</v>
      </c>
      <c r="R242" s="26">
        <v>400</v>
      </c>
      <c r="S242" s="26"/>
    </row>
    <row r="243" spans="1:19" x14ac:dyDescent="0.2">
      <c r="A243" s="10" t="s">
        <v>490</v>
      </c>
      <c r="B243" s="86" t="s">
        <v>211</v>
      </c>
      <c r="C243" s="26">
        <v>417800000</v>
      </c>
      <c r="D243" s="26">
        <v>0</v>
      </c>
      <c r="E243" s="26">
        <v>0</v>
      </c>
      <c r="F243" s="26">
        <v>0</v>
      </c>
      <c r="G243" s="26">
        <v>0</v>
      </c>
      <c r="H243" s="26">
        <v>417800000</v>
      </c>
      <c r="I243" s="26">
        <v>417800000</v>
      </c>
      <c r="J243" s="26">
        <v>417800000</v>
      </c>
      <c r="K243" s="26">
        <v>0</v>
      </c>
      <c r="L243" s="26">
        <v>0</v>
      </c>
      <c r="M243" s="26">
        <v>0</v>
      </c>
      <c r="N243" s="26">
        <v>0</v>
      </c>
      <c r="O243" s="26">
        <v>0</v>
      </c>
      <c r="P243" s="26">
        <v>0</v>
      </c>
      <c r="Q243" s="26">
        <v>417800000</v>
      </c>
      <c r="R243" s="26">
        <v>100</v>
      </c>
      <c r="S243" s="26"/>
    </row>
    <row r="244" spans="1:19" x14ac:dyDescent="0.2">
      <c r="A244" s="10" t="s">
        <v>490</v>
      </c>
      <c r="B244" s="86" t="s">
        <v>211</v>
      </c>
      <c r="C244" s="26">
        <v>0</v>
      </c>
      <c r="D244" s="26">
        <v>0</v>
      </c>
      <c r="E244" s="26">
        <v>0</v>
      </c>
      <c r="F244" s="26">
        <v>0</v>
      </c>
      <c r="G244" s="26">
        <v>0</v>
      </c>
      <c r="H244" s="26">
        <v>0</v>
      </c>
      <c r="I244" s="26">
        <v>0</v>
      </c>
      <c r="J244" s="26">
        <v>0</v>
      </c>
      <c r="K244" s="26">
        <v>-4470544</v>
      </c>
      <c r="L244" s="26">
        <v>-4470544</v>
      </c>
      <c r="M244" s="26">
        <v>0</v>
      </c>
      <c r="N244" s="26">
        <v>0</v>
      </c>
      <c r="O244" s="26">
        <v>0</v>
      </c>
      <c r="P244" s="26">
        <v>0</v>
      </c>
      <c r="Q244" s="26">
        <v>4470544</v>
      </c>
      <c r="R244" s="26">
        <v>300</v>
      </c>
      <c r="S244" s="26"/>
    </row>
    <row r="245" spans="1:19" x14ac:dyDescent="0.2">
      <c r="A245" s="10" t="s">
        <v>491</v>
      </c>
      <c r="B245" s="86" t="s">
        <v>217</v>
      </c>
      <c r="C245" s="26">
        <v>0</v>
      </c>
      <c r="D245" s="26">
        <v>0</v>
      </c>
      <c r="E245" s="26">
        <v>0</v>
      </c>
      <c r="F245" s="26">
        <v>0</v>
      </c>
      <c r="G245" s="26">
        <v>0</v>
      </c>
      <c r="H245" s="26">
        <v>0</v>
      </c>
      <c r="I245" s="26">
        <v>0</v>
      </c>
      <c r="J245" s="26">
        <v>0</v>
      </c>
      <c r="K245" s="26">
        <v>-4470544</v>
      </c>
      <c r="L245" s="26">
        <v>-4470544</v>
      </c>
      <c r="M245" s="26">
        <v>0</v>
      </c>
      <c r="N245" s="26">
        <v>0</v>
      </c>
      <c r="O245" s="26">
        <v>0</v>
      </c>
      <c r="P245" s="26">
        <v>0</v>
      </c>
      <c r="Q245" s="26">
        <v>4470544</v>
      </c>
      <c r="R245" s="26">
        <v>100</v>
      </c>
      <c r="S245" s="26"/>
    </row>
    <row r="246" spans="1:19" x14ac:dyDescent="0.2">
      <c r="A246" s="10" t="s">
        <v>492</v>
      </c>
      <c r="B246" s="86" t="s">
        <v>219</v>
      </c>
      <c r="C246" s="26">
        <v>0</v>
      </c>
      <c r="D246" s="26">
        <v>0</v>
      </c>
      <c r="E246" s="26">
        <v>0</v>
      </c>
      <c r="F246" s="26">
        <v>0</v>
      </c>
      <c r="G246" s="26">
        <v>0</v>
      </c>
      <c r="H246" s="26">
        <v>0</v>
      </c>
      <c r="I246" s="26">
        <v>0</v>
      </c>
      <c r="J246" s="26">
        <v>0</v>
      </c>
      <c r="K246" s="26">
        <v>0</v>
      </c>
      <c r="L246" s="26">
        <v>0</v>
      </c>
      <c r="M246" s="26">
        <v>0</v>
      </c>
      <c r="N246" s="26">
        <v>0</v>
      </c>
      <c r="O246" s="26">
        <v>0</v>
      </c>
      <c r="P246" s="26">
        <v>0</v>
      </c>
      <c r="Q246" s="26">
        <v>0</v>
      </c>
      <c r="R246" s="26">
        <v>100</v>
      </c>
      <c r="S246" s="26"/>
    </row>
    <row r="247" spans="1:19" x14ac:dyDescent="0.2">
      <c r="A247" s="10" t="s">
        <v>493</v>
      </c>
      <c r="B247" s="86" t="s">
        <v>221</v>
      </c>
      <c r="C247" s="26">
        <v>0</v>
      </c>
      <c r="D247" s="26">
        <v>0</v>
      </c>
      <c r="E247" s="26">
        <v>0</v>
      </c>
      <c r="F247" s="26">
        <v>0</v>
      </c>
      <c r="G247" s="26">
        <v>0</v>
      </c>
      <c r="H247" s="26">
        <v>0</v>
      </c>
      <c r="I247" s="26">
        <v>0</v>
      </c>
      <c r="J247" s="26">
        <v>0</v>
      </c>
      <c r="K247" s="26">
        <v>0</v>
      </c>
      <c r="L247" s="26">
        <v>0</v>
      </c>
      <c r="M247" s="26">
        <v>0</v>
      </c>
      <c r="N247" s="26">
        <v>0</v>
      </c>
      <c r="O247" s="26">
        <v>0</v>
      </c>
      <c r="P247" s="26">
        <v>0</v>
      </c>
      <c r="Q247" s="26">
        <v>0</v>
      </c>
      <c r="R247" s="26">
        <v>100</v>
      </c>
      <c r="S247" s="26"/>
    </row>
    <row r="248" spans="1:19" x14ac:dyDescent="0.2">
      <c r="A248" s="10" t="s">
        <v>494</v>
      </c>
      <c r="B248" s="86" t="s">
        <v>300</v>
      </c>
      <c r="C248" s="26">
        <v>0</v>
      </c>
      <c r="D248" s="26">
        <v>1830452142</v>
      </c>
      <c r="E248" s="26">
        <v>0</v>
      </c>
      <c r="F248" s="26">
        <v>0</v>
      </c>
      <c r="G248" s="26">
        <v>0</v>
      </c>
      <c r="H248" s="26">
        <v>1830452142</v>
      </c>
      <c r="I248" s="26">
        <v>1830452142</v>
      </c>
      <c r="J248" s="26">
        <v>1830452142</v>
      </c>
      <c r="K248" s="26">
        <v>1830452142</v>
      </c>
      <c r="L248" s="26">
        <v>1830452142</v>
      </c>
      <c r="M248" s="26">
        <v>0</v>
      </c>
      <c r="N248" s="26">
        <v>0</v>
      </c>
      <c r="O248" s="26">
        <v>0</v>
      </c>
      <c r="P248" s="26">
        <v>0</v>
      </c>
      <c r="Q248" s="26">
        <v>0</v>
      </c>
      <c r="R248" s="26">
        <v>0</v>
      </c>
      <c r="S248" s="26"/>
    </row>
    <row r="249" spans="1:19" x14ac:dyDescent="0.2">
      <c r="A249" s="10" t="s">
        <v>495</v>
      </c>
      <c r="B249" s="86" t="s">
        <v>353</v>
      </c>
      <c r="C249" s="26">
        <v>0</v>
      </c>
      <c r="D249" s="26">
        <v>1830452142</v>
      </c>
      <c r="E249" s="26">
        <v>0</v>
      </c>
      <c r="F249" s="26">
        <v>0</v>
      </c>
      <c r="G249" s="26">
        <v>0</v>
      </c>
      <c r="H249" s="26">
        <v>1830452142</v>
      </c>
      <c r="I249" s="26">
        <v>1830452142</v>
      </c>
      <c r="J249" s="26">
        <v>1830452142</v>
      </c>
      <c r="K249" s="26">
        <v>1830452142</v>
      </c>
      <c r="L249" s="26">
        <v>1830452142</v>
      </c>
      <c r="M249" s="26">
        <v>0</v>
      </c>
      <c r="N249" s="26">
        <v>0</v>
      </c>
      <c r="O249" s="26">
        <v>0</v>
      </c>
      <c r="P249" s="26">
        <v>0</v>
      </c>
      <c r="Q249" s="26">
        <v>0</v>
      </c>
      <c r="R249" s="26">
        <v>0</v>
      </c>
      <c r="S249" s="26"/>
    </row>
    <row r="250" spans="1:19" x14ac:dyDescent="0.2">
      <c r="A250" s="10" t="s">
        <v>496</v>
      </c>
      <c r="B250" s="86" t="s">
        <v>355</v>
      </c>
      <c r="C250" s="26">
        <v>0</v>
      </c>
      <c r="D250" s="26">
        <v>1830452142</v>
      </c>
      <c r="E250" s="26">
        <v>0</v>
      </c>
      <c r="F250" s="26">
        <v>0</v>
      </c>
      <c r="G250" s="26">
        <v>0</v>
      </c>
      <c r="H250" s="26">
        <v>1830452142</v>
      </c>
      <c r="I250" s="26">
        <v>1830452142</v>
      </c>
      <c r="J250" s="26">
        <v>1830452142</v>
      </c>
      <c r="K250" s="26">
        <v>1830452142</v>
      </c>
      <c r="L250" s="26">
        <v>1830452142</v>
      </c>
      <c r="M250" s="26">
        <v>0</v>
      </c>
      <c r="N250" s="26">
        <v>0</v>
      </c>
      <c r="O250" s="26">
        <v>0</v>
      </c>
      <c r="P250" s="26">
        <v>0</v>
      </c>
      <c r="Q250" s="26">
        <v>0</v>
      </c>
      <c r="R250" s="26">
        <v>0</v>
      </c>
      <c r="S250" s="26"/>
    </row>
    <row r="251" spans="1:19" x14ac:dyDescent="0.2">
      <c r="A251" s="10" t="s">
        <v>497</v>
      </c>
      <c r="B251" s="86" t="s">
        <v>361</v>
      </c>
      <c r="C251" s="26">
        <v>0</v>
      </c>
      <c r="D251" s="26">
        <v>1117556331</v>
      </c>
      <c r="E251" s="26">
        <v>0</v>
      </c>
      <c r="F251" s="26">
        <v>0</v>
      </c>
      <c r="G251" s="26">
        <v>0</v>
      </c>
      <c r="H251" s="26">
        <v>1117556331</v>
      </c>
      <c r="I251" s="26">
        <v>1117556331</v>
      </c>
      <c r="J251" s="26">
        <v>1117556331</v>
      </c>
      <c r="K251" s="26">
        <v>1117556331</v>
      </c>
      <c r="L251" s="26">
        <v>1117556331</v>
      </c>
      <c r="M251" s="26">
        <v>0</v>
      </c>
      <c r="N251" s="26">
        <v>0</v>
      </c>
      <c r="O251" s="26">
        <v>0</v>
      </c>
      <c r="P251" s="26">
        <v>0</v>
      </c>
      <c r="Q251" s="26">
        <v>0</v>
      </c>
      <c r="R251" s="26">
        <v>0</v>
      </c>
      <c r="S251" s="26"/>
    </row>
    <row r="252" spans="1:19" x14ac:dyDescent="0.2">
      <c r="A252" s="10" t="s">
        <v>498</v>
      </c>
      <c r="B252" s="86" t="s">
        <v>499</v>
      </c>
      <c r="C252" s="26">
        <v>0</v>
      </c>
      <c r="D252" s="26">
        <v>712895811</v>
      </c>
      <c r="E252" s="26">
        <v>0</v>
      </c>
      <c r="F252" s="26">
        <v>0</v>
      </c>
      <c r="G252" s="26">
        <v>0</v>
      </c>
      <c r="H252" s="26">
        <v>712895811</v>
      </c>
      <c r="I252" s="26">
        <v>712895811</v>
      </c>
      <c r="J252" s="26">
        <v>712895811</v>
      </c>
      <c r="K252" s="26">
        <v>712895811</v>
      </c>
      <c r="L252" s="26">
        <v>712895811</v>
      </c>
      <c r="M252" s="26">
        <v>0</v>
      </c>
      <c r="N252" s="26">
        <v>0</v>
      </c>
      <c r="O252" s="26">
        <v>0</v>
      </c>
      <c r="P252" s="26">
        <v>0</v>
      </c>
      <c r="Q252" s="26">
        <v>0</v>
      </c>
      <c r="R252" s="26">
        <v>0</v>
      </c>
      <c r="S252" s="26"/>
    </row>
    <row r="253" spans="1:19" x14ac:dyDescent="0.2">
      <c r="A253" s="10" t="s">
        <v>500</v>
      </c>
      <c r="B253" s="86" t="s">
        <v>501</v>
      </c>
      <c r="C253" s="26">
        <v>1991679000</v>
      </c>
      <c r="D253" s="26">
        <v>5835351998</v>
      </c>
      <c r="E253" s="26">
        <v>0</v>
      </c>
      <c r="F253" s="26">
        <v>0</v>
      </c>
      <c r="G253" s="26">
        <v>0</v>
      </c>
      <c r="H253" s="26">
        <v>7827030998</v>
      </c>
      <c r="I253" s="26">
        <v>7827030998</v>
      </c>
      <c r="J253" s="26">
        <v>7827030998</v>
      </c>
      <c r="K253" s="26">
        <v>7269601675.4099998</v>
      </c>
      <c r="L253" s="26">
        <v>7269601675.4099998</v>
      </c>
      <c r="M253" s="26">
        <v>0</v>
      </c>
      <c r="N253" s="26">
        <v>0</v>
      </c>
      <c r="O253" s="26">
        <v>0</v>
      </c>
      <c r="P253" s="26">
        <v>0</v>
      </c>
      <c r="Q253" s="26">
        <v>557429322.59000003</v>
      </c>
      <c r="R253" s="26">
        <v>258.99310088640402</v>
      </c>
      <c r="S253" s="26"/>
    </row>
    <row r="254" spans="1:19" x14ac:dyDescent="0.2">
      <c r="A254" s="10" t="s">
        <v>502</v>
      </c>
      <c r="B254" s="86" t="s">
        <v>57</v>
      </c>
      <c r="C254" s="26">
        <v>1991679000</v>
      </c>
      <c r="D254" s="26">
        <v>5835351998</v>
      </c>
      <c r="E254" s="26">
        <v>0</v>
      </c>
      <c r="F254" s="26">
        <v>0</v>
      </c>
      <c r="G254" s="26">
        <v>0</v>
      </c>
      <c r="H254" s="26">
        <v>7827030998</v>
      </c>
      <c r="I254" s="26">
        <v>7827030998</v>
      </c>
      <c r="J254" s="26">
        <v>7827030998</v>
      </c>
      <c r="K254" s="26">
        <v>7269601675.4099998</v>
      </c>
      <c r="L254" s="26">
        <v>7269601675.4099998</v>
      </c>
      <c r="M254" s="26">
        <v>0</v>
      </c>
      <c r="N254" s="26">
        <v>0</v>
      </c>
      <c r="O254" s="26">
        <v>0</v>
      </c>
      <c r="P254" s="26">
        <v>0</v>
      </c>
      <c r="Q254" s="26">
        <v>557429322.59000003</v>
      </c>
      <c r="R254" s="26">
        <v>258.99310088640402</v>
      </c>
      <c r="S254" s="26"/>
    </row>
    <row r="255" spans="1:19" x14ac:dyDescent="0.2">
      <c r="A255" s="10" t="s">
        <v>503</v>
      </c>
      <c r="B255" s="86" t="s">
        <v>59</v>
      </c>
      <c r="C255" s="26">
        <v>1991679000</v>
      </c>
      <c r="D255" s="26">
        <v>120000000</v>
      </c>
      <c r="E255" s="26">
        <v>0</v>
      </c>
      <c r="F255" s="26">
        <v>0</v>
      </c>
      <c r="G255" s="26">
        <v>0</v>
      </c>
      <c r="H255" s="26">
        <v>2111679000</v>
      </c>
      <c r="I255" s="26">
        <v>2111679000</v>
      </c>
      <c r="J255" s="26">
        <v>2111679000</v>
      </c>
      <c r="K255" s="26">
        <v>1554249677.4100001</v>
      </c>
      <c r="L255" s="26">
        <v>1554249677.4100001</v>
      </c>
      <c r="M255" s="26">
        <v>0</v>
      </c>
      <c r="N255" s="26">
        <v>0</v>
      </c>
      <c r="O255" s="26">
        <v>0</v>
      </c>
      <c r="P255" s="26">
        <v>0</v>
      </c>
      <c r="Q255" s="26">
        <v>557429322.59000003</v>
      </c>
      <c r="R255" s="26">
        <v>258.99310088640402</v>
      </c>
      <c r="S255" s="26"/>
    </row>
    <row r="256" spans="1:19" x14ac:dyDescent="0.2">
      <c r="A256" s="10" t="s">
        <v>504</v>
      </c>
      <c r="B256" s="86" t="s">
        <v>143</v>
      </c>
      <c r="C256" s="26">
        <v>1991679000</v>
      </c>
      <c r="D256" s="26">
        <v>120000000</v>
      </c>
      <c r="E256" s="26">
        <v>0</v>
      </c>
      <c r="F256" s="26">
        <v>0</v>
      </c>
      <c r="G256" s="26">
        <v>0</v>
      </c>
      <c r="H256" s="26">
        <v>2111679000</v>
      </c>
      <c r="I256" s="26">
        <v>2111679000</v>
      </c>
      <c r="J256" s="26">
        <v>2111679000</v>
      </c>
      <c r="K256" s="26">
        <v>1554249677.4100001</v>
      </c>
      <c r="L256" s="26">
        <v>1554249677.4100001</v>
      </c>
      <c r="M256" s="26">
        <v>0</v>
      </c>
      <c r="N256" s="26">
        <v>0</v>
      </c>
      <c r="O256" s="26">
        <v>0</v>
      </c>
      <c r="P256" s="26">
        <v>0</v>
      </c>
      <c r="Q256" s="26">
        <v>557429322.59000003</v>
      </c>
      <c r="R256" s="26">
        <v>258.99310088640402</v>
      </c>
      <c r="S256" s="26"/>
    </row>
    <row r="257" spans="1:19" x14ac:dyDescent="0.2">
      <c r="A257" s="10" t="s">
        <v>505</v>
      </c>
      <c r="B257" s="86" t="s">
        <v>145</v>
      </c>
      <c r="C257" s="26">
        <v>1870000000</v>
      </c>
      <c r="D257" s="26">
        <v>0</v>
      </c>
      <c r="E257" s="26">
        <v>0</v>
      </c>
      <c r="F257" s="26">
        <v>0</v>
      </c>
      <c r="G257" s="26">
        <v>0</v>
      </c>
      <c r="H257" s="26">
        <v>1870000000</v>
      </c>
      <c r="I257" s="26">
        <v>1870000000</v>
      </c>
      <c r="J257" s="26">
        <v>1870000000</v>
      </c>
      <c r="K257" s="26">
        <v>1386446049.4100001</v>
      </c>
      <c r="L257" s="26">
        <v>1386446049.4100001</v>
      </c>
      <c r="M257" s="26">
        <v>0</v>
      </c>
      <c r="N257" s="26">
        <v>0</v>
      </c>
      <c r="O257" s="26">
        <v>0</v>
      </c>
      <c r="P257" s="26">
        <v>0</v>
      </c>
      <c r="Q257" s="26">
        <v>483553950.58999997</v>
      </c>
      <c r="R257" s="26">
        <v>25.8585000315508</v>
      </c>
      <c r="S257" s="26"/>
    </row>
    <row r="258" spans="1:19" x14ac:dyDescent="0.2">
      <c r="A258" s="10" t="s">
        <v>506</v>
      </c>
      <c r="B258" s="86" t="s">
        <v>151</v>
      </c>
      <c r="C258" s="26">
        <v>1870000000</v>
      </c>
      <c r="D258" s="26">
        <v>0</v>
      </c>
      <c r="E258" s="26">
        <v>0</v>
      </c>
      <c r="F258" s="26">
        <v>0</v>
      </c>
      <c r="G258" s="26">
        <v>0</v>
      </c>
      <c r="H258" s="26">
        <v>1870000000</v>
      </c>
      <c r="I258" s="26">
        <v>1870000000</v>
      </c>
      <c r="J258" s="26">
        <v>1870000000</v>
      </c>
      <c r="K258" s="26">
        <v>1386446049.4100001</v>
      </c>
      <c r="L258" s="26">
        <v>1386446049.4100001</v>
      </c>
      <c r="M258" s="26">
        <v>0</v>
      </c>
      <c r="N258" s="26">
        <v>0</v>
      </c>
      <c r="O258" s="26">
        <v>0</v>
      </c>
      <c r="P258" s="26">
        <v>0</v>
      </c>
      <c r="Q258" s="26">
        <v>483553950.58999997</v>
      </c>
      <c r="R258" s="26">
        <v>25.8585000315508</v>
      </c>
      <c r="S258" s="26"/>
    </row>
    <row r="259" spans="1:19" x14ac:dyDescent="0.2">
      <c r="A259" s="10" t="s">
        <v>507</v>
      </c>
      <c r="B259" s="86" t="s">
        <v>508</v>
      </c>
      <c r="C259" s="26">
        <v>1870000000</v>
      </c>
      <c r="D259" s="26">
        <v>0</v>
      </c>
      <c r="E259" s="26">
        <v>0</v>
      </c>
      <c r="F259" s="26">
        <v>0</v>
      </c>
      <c r="G259" s="26">
        <v>0</v>
      </c>
      <c r="H259" s="26">
        <v>1870000000</v>
      </c>
      <c r="I259" s="26">
        <v>1870000000</v>
      </c>
      <c r="J259" s="26">
        <v>1870000000</v>
      </c>
      <c r="K259" s="26">
        <v>1386446049.4100001</v>
      </c>
      <c r="L259" s="26">
        <v>1386446049.4100001</v>
      </c>
      <c r="M259" s="26">
        <v>0</v>
      </c>
      <c r="N259" s="26">
        <v>0</v>
      </c>
      <c r="O259" s="26">
        <v>0</v>
      </c>
      <c r="P259" s="26">
        <v>0</v>
      </c>
      <c r="Q259" s="26">
        <v>483553950.58999997</v>
      </c>
      <c r="R259" s="26">
        <v>25.8585000315508</v>
      </c>
      <c r="S259" s="26"/>
    </row>
    <row r="260" spans="1:19" x14ac:dyDescent="0.2">
      <c r="A260" s="10" t="s">
        <v>509</v>
      </c>
      <c r="B260" s="86" t="s">
        <v>201</v>
      </c>
      <c r="C260" s="26">
        <v>121679000</v>
      </c>
      <c r="D260" s="26">
        <v>120000000</v>
      </c>
      <c r="E260" s="26">
        <v>0</v>
      </c>
      <c r="F260" s="26">
        <v>0</v>
      </c>
      <c r="G260" s="26">
        <v>0</v>
      </c>
      <c r="H260" s="26">
        <v>241679000</v>
      </c>
      <c r="I260" s="26">
        <v>241679000</v>
      </c>
      <c r="J260" s="26">
        <v>241679000</v>
      </c>
      <c r="K260" s="26">
        <v>167803628</v>
      </c>
      <c r="L260" s="26">
        <v>167803628</v>
      </c>
      <c r="M260" s="26">
        <v>0</v>
      </c>
      <c r="N260" s="26">
        <v>0</v>
      </c>
      <c r="O260" s="26">
        <v>0</v>
      </c>
      <c r="P260" s="26">
        <v>0</v>
      </c>
      <c r="Q260" s="26">
        <v>73875372</v>
      </c>
      <c r="R260" s="26">
        <v>233.13460085485301</v>
      </c>
      <c r="S260" s="26"/>
    </row>
    <row r="261" spans="1:19" x14ac:dyDescent="0.2">
      <c r="A261" s="10" t="s">
        <v>510</v>
      </c>
      <c r="B261" s="86" t="s">
        <v>203</v>
      </c>
      <c r="C261" s="26">
        <v>121679000</v>
      </c>
      <c r="D261" s="26">
        <v>120000000</v>
      </c>
      <c r="E261" s="26">
        <v>0</v>
      </c>
      <c r="F261" s="26">
        <v>0</v>
      </c>
      <c r="G261" s="26">
        <v>0</v>
      </c>
      <c r="H261" s="26">
        <v>241679000</v>
      </c>
      <c r="I261" s="26">
        <v>241679000</v>
      </c>
      <c r="J261" s="26">
        <v>241679000</v>
      </c>
      <c r="K261" s="26">
        <v>161599628</v>
      </c>
      <c r="L261" s="26">
        <v>161599628</v>
      </c>
      <c r="M261" s="26">
        <v>0</v>
      </c>
      <c r="N261" s="26">
        <v>0</v>
      </c>
      <c r="O261" s="26">
        <v>0</v>
      </c>
      <c r="P261" s="26">
        <v>0</v>
      </c>
      <c r="Q261" s="26">
        <v>80079372</v>
      </c>
      <c r="R261" s="26">
        <v>133.13460085485301</v>
      </c>
      <c r="S261" s="26"/>
    </row>
    <row r="262" spans="1:19" x14ac:dyDescent="0.2">
      <c r="A262" s="10" t="s">
        <v>511</v>
      </c>
      <c r="B262" s="86" t="s">
        <v>512</v>
      </c>
      <c r="C262" s="26">
        <v>121679000</v>
      </c>
      <c r="D262" s="26">
        <v>120000000</v>
      </c>
      <c r="E262" s="26">
        <v>0</v>
      </c>
      <c r="F262" s="26">
        <v>0</v>
      </c>
      <c r="G262" s="26">
        <v>0</v>
      </c>
      <c r="H262" s="26">
        <v>241679000</v>
      </c>
      <c r="I262" s="26">
        <v>241679000</v>
      </c>
      <c r="J262" s="26">
        <v>241679000</v>
      </c>
      <c r="K262" s="26">
        <v>161599628</v>
      </c>
      <c r="L262" s="26">
        <v>161599628</v>
      </c>
      <c r="M262" s="26">
        <v>0</v>
      </c>
      <c r="N262" s="26">
        <v>0</v>
      </c>
      <c r="O262" s="26">
        <v>0</v>
      </c>
      <c r="P262" s="26">
        <v>0</v>
      </c>
      <c r="Q262" s="26">
        <v>80079372</v>
      </c>
      <c r="R262" s="26">
        <v>133.13460085485301</v>
      </c>
      <c r="S262" s="26"/>
    </row>
    <row r="263" spans="1:19" x14ac:dyDescent="0.2">
      <c r="A263" s="10" t="s">
        <v>513</v>
      </c>
      <c r="B263" s="86" t="s">
        <v>514</v>
      </c>
      <c r="C263" s="26">
        <v>121679000</v>
      </c>
      <c r="D263" s="26">
        <v>120000000</v>
      </c>
      <c r="E263" s="26">
        <v>0</v>
      </c>
      <c r="F263" s="26">
        <v>0</v>
      </c>
      <c r="G263" s="26">
        <v>0</v>
      </c>
      <c r="H263" s="26">
        <v>241679000</v>
      </c>
      <c r="I263" s="26">
        <v>241679000</v>
      </c>
      <c r="J263" s="26">
        <v>241679000</v>
      </c>
      <c r="K263" s="26">
        <v>161599628</v>
      </c>
      <c r="L263" s="26">
        <v>161599628</v>
      </c>
      <c r="M263" s="26">
        <v>0</v>
      </c>
      <c r="N263" s="26">
        <v>0</v>
      </c>
      <c r="O263" s="26">
        <v>0</v>
      </c>
      <c r="P263" s="26">
        <v>0</v>
      </c>
      <c r="Q263" s="26">
        <v>80079372</v>
      </c>
      <c r="R263" s="26">
        <v>33.134600854852899</v>
      </c>
      <c r="S263" s="26"/>
    </row>
    <row r="264" spans="1:19" x14ac:dyDescent="0.2">
      <c r="A264" s="10" t="s">
        <v>515</v>
      </c>
      <c r="B264" s="86" t="s">
        <v>516</v>
      </c>
      <c r="C264" s="26">
        <v>0</v>
      </c>
      <c r="D264" s="26">
        <v>0</v>
      </c>
      <c r="E264" s="26">
        <v>0</v>
      </c>
      <c r="F264" s="26">
        <v>0</v>
      </c>
      <c r="G264" s="26">
        <v>0</v>
      </c>
      <c r="H264" s="26">
        <v>0</v>
      </c>
      <c r="I264" s="26">
        <v>0</v>
      </c>
      <c r="J264" s="26">
        <v>0</v>
      </c>
      <c r="K264" s="26">
        <v>0</v>
      </c>
      <c r="L264" s="26">
        <v>0</v>
      </c>
      <c r="M264" s="26">
        <v>0</v>
      </c>
      <c r="N264" s="26">
        <v>0</v>
      </c>
      <c r="O264" s="26">
        <v>0</v>
      </c>
      <c r="P264" s="26">
        <v>0</v>
      </c>
      <c r="Q264" s="26">
        <v>0</v>
      </c>
      <c r="R264" s="26">
        <v>100</v>
      </c>
      <c r="S264" s="26"/>
    </row>
    <row r="265" spans="1:19" x14ac:dyDescent="0.2">
      <c r="A265" s="10" t="s">
        <v>517</v>
      </c>
      <c r="B265" s="86" t="s">
        <v>211</v>
      </c>
      <c r="C265" s="26">
        <v>0</v>
      </c>
      <c r="D265" s="26">
        <v>0</v>
      </c>
      <c r="E265" s="26">
        <v>0</v>
      </c>
      <c r="F265" s="26">
        <v>0</v>
      </c>
      <c r="G265" s="26">
        <v>0</v>
      </c>
      <c r="H265" s="26">
        <v>0</v>
      </c>
      <c r="I265" s="26">
        <v>0</v>
      </c>
      <c r="J265" s="26">
        <v>0</v>
      </c>
      <c r="K265" s="26">
        <v>6204000</v>
      </c>
      <c r="L265" s="26">
        <v>6204000</v>
      </c>
      <c r="M265" s="26">
        <v>0</v>
      </c>
      <c r="N265" s="26">
        <v>0</v>
      </c>
      <c r="O265" s="26">
        <v>0</v>
      </c>
      <c r="P265" s="26">
        <v>0</v>
      </c>
      <c r="Q265" s="26">
        <v>-6204000</v>
      </c>
      <c r="R265" s="26">
        <v>100</v>
      </c>
      <c r="S265" s="26"/>
    </row>
    <row r="266" spans="1:19" x14ac:dyDescent="0.2">
      <c r="A266" s="10" t="s">
        <v>518</v>
      </c>
      <c r="B266" s="86" t="s">
        <v>215</v>
      </c>
      <c r="C266" s="26">
        <v>0</v>
      </c>
      <c r="D266" s="26">
        <v>0</v>
      </c>
      <c r="E266" s="26">
        <v>0</v>
      </c>
      <c r="F266" s="26">
        <v>0</v>
      </c>
      <c r="G266" s="26">
        <v>0</v>
      </c>
      <c r="H266" s="26">
        <v>0</v>
      </c>
      <c r="I266" s="26">
        <v>0</v>
      </c>
      <c r="J266" s="26">
        <v>0</v>
      </c>
      <c r="K266" s="26">
        <v>6204000</v>
      </c>
      <c r="L266" s="26">
        <v>6204000</v>
      </c>
      <c r="M266" s="26">
        <v>0</v>
      </c>
      <c r="N266" s="26">
        <v>0</v>
      </c>
      <c r="O266" s="26">
        <v>0</v>
      </c>
      <c r="P266" s="26">
        <v>0</v>
      </c>
      <c r="Q266" s="26">
        <v>-6204000</v>
      </c>
      <c r="R266" s="26">
        <v>100</v>
      </c>
      <c r="S266" s="26"/>
    </row>
    <row r="267" spans="1:19" x14ac:dyDescent="0.2">
      <c r="A267" s="10" t="s">
        <v>519</v>
      </c>
      <c r="B267" s="86" t="s">
        <v>300</v>
      </c>
      <c r="C267" s="26">
        <v>0</v>
      </c>
      <c r="D267" s="26">
        <v>5715351998</v>
      </c>
      <c r="E267" s="26">
        <v>0</v>
      </c>
      <c r="F267" s="26">
        <v>0</v>
      </c>
      <c r="G267" s="26">
        <v>0</v>
      </c>
      <c r="H267" s="26">
        <v>5715351998</v>
      </c>
      <c r="I267" s="26">
        <v>5715351998</v>
      </c>
      <c r="J267" s="26">
        <v>5715351998</v>
      </c>
      <c r="K267" s="26">
        <v>5715351998</v>
      </c>
      <c r="L267" s="26">
        <v>5715351998</v>
      </c>
      <c r="M267" s="26">
        <v>0</v>
      </c>
      <c r="N267" s="26">
        <v>0</v>
      </c>
      <c r="O267" s="26">
        <v>0</v>
      </c>
      <c r="P267" s="26">
        <v>0</v>
      </c>
      <c r="Q267" s="26">
        <v>0</v>
      </c>
      <c r="R267" s="26">
        <v>0</v>
      </c>
      <c r="S267" s="26"/>
    </row>
    <row r="268" spans="1:19" x14ac:dyDescent="0.2">
      <c r="A268" s="10" t="s">
        <v>520</v>
      </c>
      <c r="B268" s="86" t="s">
        <v>353</v>
      </c>
      <c r="C268" s="26">
        <v>0</v>
      </c>
      <c r="D268" s="26">
        <v>5715351998</v>
      </c>
      <c r="E268" s="26">
        <v>0</v>
      </c>
      <c r="F268" s="26">
        <v>0</v>
      </c>
      <c r="G268" s="26">
        <v>0</v>
      </c>
      <c r="H268" s="26">
        <v>5715351998</v>
      </c>
      <c r="I268" s="26">
        <v>5715351998</v>
      </c>
      <c r="J268" s="26">
        <v>5715351998</v>
      </c>
      <c r="K268" s="26">
        <v>5715351998</v>
      </c>
      <c r="L268" s="26">
        <v>5715351998</v>
      </c>
      <c r="M268" s="26">
        <v>0</v>
      </c>
      <c r="N268" s="26">
        <v>0</v>
      </c>
      <c r="O268" s="26">
        <v>0</v>
      </c>
      <c r="P268" s="26">
        <v>0</v>
      </c>
      <c r="Q268" s="26">
        <v>0</v>
      </c>
      <c r="R268" s="26">
        <v>0</v>
      </c>
      <c r="S268" s="26"/>
    </row>
    <row r="269" spans="1:19" x14ac:dyDescent="0.2">
      <c r="A269" s="10" t="s">
        <v>521</v>
      </c>
      <c r="B269" s="86" t="s">
        <v>355</v>
      </c>
      <c r="C269" s="26">
        <v>0</v>
      </c>
      <c r="D269" s="26">
        <v>5715351998</v>
      </c>
      <c r="E269" s="26">
        <v>0</v>
      </c>
      <c r="F269" s="26">
        <v>0</v>
      </c>
      <c r="G269" s="26">
        <v>0</v>
      </c>
      <c r="H269" s="26">
        <v>5715351998</v>
      </c>
      <c r="I269" s="26">
        <v>5715351998</v>
      </c>
      <c r="J269" s="26">
        <v>5715351998</v>
      </c>
      <c r="K269" s="26">
        <v>5715351998</v>
      </c>
      <c r="L269" s="26">
        <v>5715351998</v>
      </c>
      <c r="M269" s="26">
        <v>0</v>
      </c>
      <c r="N269" s="26">
        <v>0</v>
      </c>
      <c r="O269" s="26">
        <v>0</v>
      </c>
      <c r="P269" s="26">
        <v>0</v>
      </c>
      <c r="Q269" s="26">
        <v>0</v>
      </c>
      <c r="R269" s="26">
        <v>0</v>
      </c>
      <c r="S269" s="26"/>
    </row>
    <row r="270" spans="1:19" x14ac:dyDescent="0.2">
      <c r="A270" s="10" t="s">
        <v>522</v>
      </c>
      <c r="B270" s="86" t="s">
        <v>411</v>
      </c>
      <c r="C270" s="26">
        <v>0</v>
      </c>
      <c r="D270" s="26">
        <v>5534714794</v>
      </c>
      <c r="E270" s="26">
        <v>0</v>
      </c>
      <c r="F270" s="26">
        <v>0</v>
      </c>
      <c r="G270" s="26">
        <v>0</v>
      </c>
      <c r="H270" s="26">
        <v>5534714794</v>
      </c>
      <c r="I270" s="26">
        <v>5534714794</v>
      </c>
      <c r="J270" s="26">
        <v>5534714794</v>
      </c>
      <c r="K270" s="26">
        <v>5534714794</v>
      </c>
      <c r="L270" s="26">
        <v>5534714794</v>
      </c>
      <c r="M270" s="26">
        <v>0</v>
      </c>
      <c r="N270" s="26">
        <v>0</v>
      </c>
      <c r="O270" s="26">
        <v>0</v>
      </c>
      <c r="P270" s="26">
        <v>0</v>
      </c>
      <c r="Q270" s="26">
        <v>0</v>
      </c>
      <c r="R270" s="26">
        <v>0</v>
      </c>
      <c r="S270" s="26"/>
    </row>
    <row r="271" spans="1:19" x14ac:dyDescent="0.2">
      <c r="A271" s="10" t="s">
        <v>523</v>
      </c>
      <c r="B271" s="86" t="s">
        <v>524</v>
      </c>
      <c r="C271" s="26">
        <v>0</v>
      </c>
      <c r="D271" s="26">
        <v>180637204</v>
      </c>
      <c r="E271" s="26">
        <v>0</v>
      </c>
      <c r="F271" s="26">
        <v>0</v>
      </c>
      <c r="G271" s="26">
        <v>0</v>
      </c>
      <c r="H271" s="26">
        <v>180637204</v>
      </c>
      <c r="I271" s="26">
        <v>180637204</v>
      </c>
      <c r="J271" s="26">
        <v>180637204</v>
      </c>
      <c r="K271" s="26">
        <v>180637204</v>
      </c>
      <c r="L271" s="26">
        <v>180637204</v>
      </c>
      <c r="M271" s="26">
        <v>0</v>
      </c>
      <c r="N271" s="26">
        <v>0</v>
      </c>
      <c r="O271" s="26">
        <v>0</v>
      </c>
      <c r="P271" s="26">
        <v>0</v>
      </c>
      <c r="Q271" s="26">
        <v>0</v>
      </c>
      <c r="R271" s="26">
        <v>0</v>
      </c>
      <c r="S271" s="26"/>
    </row>
    <row r="272" spans="1:19" x14ac:dyDescent="0.2">
      <c r="A272" s="10" t="s">
        <v>525</v>
      </c>
      <c r="B272" s="86" t="s">
        <v>526</v>
      </c>
      <c r="C272" s="26">
        <v>7844972600</v>
      </c>
      <c r="D272" s="26">
        <v>5377882777</v>
      </c>
      <c r="E272" s="26">
        <v>0</v>
      </c>
      <c r="F272" s="26">
        <v>0</v>
      </c>
      <c r="G272" s="26">
        <v>0</v>
      </c>
      <c r="H272" s="26">
        <v>13222855377</v>
      </c>
      <c r="I272" s="26">
        <v>13222855377</v>
      </c>
      <c r="J272" s="26">
        <v>13222855377</v>
      </c>
      <c r="K272" s="26">
        <v>5654337999.0100002</v>
      </c>
      <c r="L272" s="26">
        <v>5654337999.0100002</v>
      </c>
      <c r="M272" s="26">
        <v>0</v>
      </c>
      <c r="N272" s="26">
        <v>0</v>
      </c>
      <c r="O272" s="26">
        <v>0</v>
      </c>
      <c r="P272" s="26">
        <v>0</v>
      </c>
      <c r="Q272" s="26">
        <v>7568517377.9899998</v>
      </c>
      <c r="R272" s="26">
        <v>536.26693765890514</v>
      </c>
      <c r="S272" s="26"/>
    </row>
    <row r="273" spans="1:19" x14ac:dyDescent="0.2">
      <c r="A273" s="10" t="s">
        <v>527</v>
      </c>
      <c r="B273" s="86" t="s">
        <v>57</v>
      </c>
      <c r="C273" s="26">
        <v>7844972600</v>
      </c>
      <c r="D273" s="26">
        <v>5377882777</v>
      </c>
      <c r="E273" s="26">
        <v>0</v>
      </c>
      <c r="F273" s="26">
        <v>0</v>
      </c>
      <c r="G273" s="26">
        <v>0</v>
      </c>
      <c r="H273" s="26">
        <v>13222855377</v>
      </c>
      <c r="I273" s="26">
        <v>13222855377</v>
      </c>
      <c r="J273" s="26">
        <v>13222855377</v>
      </c>
      <c r="K273" s="26">
        <v>5654337999.0100002</v>
      </c>
      <c r="L273" s="26">
        <v>5654337999.0100002</v>
      </c>
      <c r="M273" s="26">
        <v>0</v>
      </c>
      <c r="N273" s="26">
        <v>0</v>
      </c>
      <c r="O273" s="26">
        <v>0</v>
      </c>
      <c r="P273" s="26">
        <v>0</v>
      </c>
      <c r="Q273" s="26">
        <v>7568517377.9899998</v>
      </c>
      <c r="R273" s="26">
        <v>536.26693765890514</v>
      </c>
      <c r="S273" s="26"/>
    </row>
    <row r="274" spans="1:19" x14ac:dyDescent="0.2">
      <c r="A274" s="10" t="s">
        <v>528</v>
      </c>
      <c r="B274" s="86" t="s">
        <v>529</v>
      </c>
      <c r="C274" s="26">
        <v>0</v>
      </c>
      <c r="D274" s="26">
        <v>0</v>
      </c>
      <c r="E274" s="26">
        <v>0</v>
      </c>
      <c r="F274" s="26">
        <v>0</v>
      </c>
      <c r="G274" s="26">
        <v>0</v>
      </c>
      <c r="H274" s="26">
        <v>0</v>
      </c>
      <c r="I274" s="26">
        <v>0</v>
      </c>
      <c r="J274" s="26">
        <v>0</v>
      </c>
      <c r="K274" s="26">
        <v>0</v>
      </c>
      <c r="L274" s="26">
        <v>0</v>
      </c>
      <c r="M274" s="26">
        <v>0</v>
      </c>
      <c r="N274" s="26">
        <v>0</v>
      </c>
      <c r="O274" s="26">
        <v>0</v>
      </c>
      <c r="P274" s="26">
        <v>0</v>
      </c>
      <c r="Q274" s="26">
        <v>0</v>
      </c>
      <c r="R274" s="26">
        <v>100</v>
      </c>
      <c r="S274" s="26"/>
    </row>
    <row r="275" spans="1:19" x14ac:dyDescent="0.2">
      <c r="A275" s="10" t="s">
        <v>530</v>
      </c>
      <c r="B275" s="86" t="s">
        <v>531</v>
      </c>
      <c r="C275" s="26">
        <v>0</v>
      </c>
      <c r="D275" s="26">
        <v>0</v>
      </c>
      <c r="E275" s="26">
        <v>0</v>
      </c>
      <c r="F275" s="26">
        <v>0</v>
      </c>
      <c r="G275" s="26">
        <v>0</v>
      </c>
      <c r="H275" s="26">
        <v>0</v>
      </c>
      <c r="I275" s="26">
        <v>0</v>
      </c>
      <c r="J275" s="26">
        <v>0</v>
      </c>
      <c r="K275" s="26">
        <v>0</v>
      </c>
      <c r="L275" s="26">
        <v>0</v>
      </c>
      <c r="M275" s="26">
        <v>0</v>
      </c>
      <c r="N275" s="26">
        <v>0</v>
      </c>
      <c r="O275" s="26">
        <v>0</v>
      </c>
      <c r="P275" s="26">
        <v>0</v>
      </c>
      <c r="Q275" s="26">
        <v>0</v>
      </c>
      <c r="R275" s="26">
        <v>100</v>
      </c>
      <c r="S275" s="26"/>
    </row>
    <row r="276" spans="1:19" x14ac:dyDescent="0.2">
      <c r="A276" s="10" t="s">
        <v>532</v>
      </c>
      <c r="B276" s="86" t="s">
        <v>531</v>
      </c>
      <c r="C276" s="26">
        <v>0</v>
      </c>
      <c r="D276" s="26">
        <v>0</v>
      </c>
      <c r="E276" s="26">
        <v>0</v>
      </c>
      <c r="F276" s="26">
        <v>0</v>
      </c>
      <c r="G276" s="26">
        <v>0</v>
      </c>
      <c r="H276" s="26">
        <v>0</v>
      </c>
      <c r="I276" s="26">
        <v>0</v>
      </c>
      <c r="J276" s="26">
        <v>0</v>
      </c>
      <c r="K276" s="26">
        <v>0</v>
      </c>
      <c r="L276" s="26">
        <v>0</v>
      </c>
      <c r="M276" s="26">
        <v>0</v>
      </c>
      <c r="N276" s="26">
        <v>0</v>
      </c>
      <c r="O276" s="26">
        <v>0</v>
      </c>
      <c r="P276" s="26">
        <v>0</v>
      </c>
      <c r="Q276" s="26">
        <v>0</v>
      </c>
      <c r="R276" s="26">
        <v>100</v>
      </c>
      <c r="S276" s="26"/>
    </row>
    <row r="277" spans="1:19" x14ac:dyDescent="0.2">
      <c r="A277" s="10" t="s">
        <v>533</v>
      </c>
      <c r="B277" s="86" t="s">
        <v>534</v>
      </c>
      <c r="C277" s="26">
        <v>0</v>
      </c>
      <c r="D277" s="26">
        <v>0</v>
      </c>
      <c r="E277" s="26">
        <v>0</v>
      </c>
      <c r="F277" s="26">
        <v>0</v>
      </c>
      <c r="G277" s="26">
        <v>0</v>
      </c>
      <c r="H277" s="26">
        <v>0</v>
      </c>
      <c r="I277" s="26">
        <v>0</v>
      </c>
      <c r="J277" s="26">
        <v>0</v>
      </c>
      <c r="K277" s="26">
        <v>0</v>
      </c>
      <c r="L277" s="26">
        <v>0</v>
      </c>
      <c r="M277" s="26">
        <v>0</v>
      </c>
      <c r="N277" s="26">
        <v>0</v>
      </c>
      <c r="O277" s="26">
        <v>0</v>
      </c>
      <c r="P277" s="26">
        <v>0</v>
      </c>
      <c r="Q277" s="26">
        <v>0</v>
      </c>
      <c r="R277" s="26">
        <v>100</v>
      </c>
      <c r="S277" s="26"/>
    </row>
    <row r="278" spans="1:19" x14ac:dyDescent="0.2">
      <c r="A278" s="10" t="s">
        <v>535</v>
      </c>
      <c r="B278" s="86" t="s">
        <v>536</v>
      </c>
      <c r="C278" s="26">
        <v>0</v>
      </c>
      <c r="D278" s="26">
        <v>0</v>
      </c>
      <c r="E278" s="26">
        <v>0</v>
      </c>
      <c r="F278" s="26">
        <v>0</v>
      </c>
      <c r="G278" s="26">
        <v>0</v>
      </c>
      <c r="H278" s="26">
        <v>0</v>
      </c>
      <c r="I278" s="26">
        <v>0</v>
      </c>
      <c r="J278" s="26">
        <v>0</v>
      </c>
      <c r="K278" s="26">
        <v>0</v>
      </c>
      <c r="L278" s="26">
        <v>0</v>
      </c>
      <c r="M278" s="26">
        <v>0</v>
      </c>
      <c r="N278" s="26">
        <v>0</v>
      </c>
      <c r="O278" s="26">
        <v>0</v>
      </c>
      <c r="P278" s="26">
        <v>0</v>
      </c>
      <c r="Q278" s="26">
        <v>0</v>
      </c>
      <c r="R278" s="26">
        <v>100</v>
      </c>
      <c r="S278" s="26"/>
    </row>
    <row r="279" spans="1:19" x14ac:dyDescent="0.2">
      <c r="A279" s="10" t="s">
        <v>537</v>
      </c>
      <c r="B279" s="86" t="s">
        <v>59</v>
      </c>
      <c r="C279" s="26">
        <v>1544972600</v>
      </c>
      <c r="D279" s="26">
        <v>0</v>
      </c>
      <c r="E279" s="26">
        <v>0</v>
      </c>
      <c r="F279" s="26">
        <v>0</v>
      </c>
      <c r="G279" s="26">
        <v>0</v>
      </c>
      <c r="H279" s="26">
        <v>1544972600</v>
      </c>
      <c r="I279" s="26">
        <v>1544972600</v>
      </c>
      <c r="J279" s="26">
        <v>1544972600</v>
      </c>
      <c r="K279" s="26">
        <v>276455222.00999999</v>
      </c>
      <c r="L279" s="26">
        <v>276455222.00999999</v>
      </c>
      <c r="M279" s="26">
        <v>0</v>
      </c>
      <c r="N279" s="26">
        <v>0</v>
      </c>
      <c r="O279" s="26">
        <v>0</v>
      </c>
      <c r="P279" s="26">
        <v>0</v>
      </c>
      <c r="Q279" s="26">
        <v>1268517377.99</v>
      </c>
      <c r="R279" s="26">
        <v>236.26693765890502</v>
      </c>
      <c r="S279" s="26"/>
    </row>
    <row r="280" spans="1:19" x14ac:dyDescent="0.2">
      <c r="A280" s="10" t="s">
        <v>538</v>
      </c>
      <c r="B280" s="86" t="s">
        <v>61</v>
      </c>
      <c r="C280" s="26">
        <v>894972600</v>
      </c>
      <c r="D280" s="26">
        <v>0</v>
      </c>
      <c r="E280" s="26">
        <v>0</v>
      </c>
      <c r="F280" s="26">
        <v>0</v>
      </c>
      <c r="G280" s="26">
        <v>0</v>
      </c>
      <c r="H280" s="26">
        <v>894972600</v>
      </c>
      <c r="I280" s="26">
        <v>894972600</v>
      </c>
      <c r="J280" s="26">
        <v>894972600</v>
      </c>
      <c r="K280" s="26">
        <v>151309392.22</v>
      </c>
      <c r="L280" s="26">
        <v>151309392.22</v>
      </c>
      <c r="M280" s="26">
        <v>0</v>
      </c>
      <c r="N280" s="26">
        <v>0</v>
      </c>
      <c r="O280" s="26">
        <v>0</v>
      </c>
      <c r="P280" s="26">
        <v>0</v>
      </c>
      <c r="Q280" s="26">
        <v>743663207.77999997</v>
      </c>
      <c r="R280" s="26">
        <v>155.520142241982</v>
      </c>
      <c r="S280" s="26"/>
    </row>
    <row r="281" spans="1:19" ht="25.5" x14ac:dyDescent="0.2">
      <c r="A281" s="10" t="s">
        <v>539</v>
      </c>
      <c r="B281" s="87" t="s">
        <v>93</v>
      </c>
      <c r="C281" s="26">
        <v>894972600</v>
      </c>
      <c r="D281" s="26">
        <v>0</v>
      </c>
      <c r="E281" s="26">
        <v>0</v>
      </c>
      <c r="F281" s="26">
        <v>0</v>
      </c>
      <c r="G281" s="26">
        <v>0</v>
      </c>
      <c r="H281" s="26">
        <v>894972600</v>
      </c>
      <c r="I281" s="26">
        <v>894972600</v>
      </c>
      <c r="J281" s="26">
        <v>894972600</v>
      </c>
      <c r="K281" s="26">
        <v>151309392.22</v>
      </c>
      <c r="L281" s="26">
        <v>151309392.22</v>
      </c>
      <c r="M281" s="26">
        <v>0</v>
      </c>
      <c r="N281" s="26">
        <v>0</v>
      </c>
      <c r="O281" s="26">
        <v>0</v>
      </c>
      <c r="P281" s="26">
        <v>0</v>
      </c>
      <c r="Q281" s="26">
        <v>743663207.77999997</v>
      </c>
      <c r="R281" s="26">
        <v>155.520142241982</v>
      </c>
      <c r="S281" s="26"/>
    </row>
    <row r="282" spans="1:19" x14ac:dyDescent="0.2">
      <c r="A282" s="10" t="s">
        <v>540</v>
      </c>
      <c r="B282" s="86" t="s">
        <v>137</v>
      </c>
      <c r="C282" s="26">
        <v>894972600</v>
      </c>
      <c r="D282" s="26">
        <v>0</v>
      </c>
      <c r="E282" s="26">
        <v>0</v>
      </c>
      <c r="F282" s="26">
        <v>0</v>
      </c>
      <c r="G282" s="26">
        <v>0</v>
      </c>
      <c r="H282" s="26">
        <v>894972600</v>
      </c>
      <c r="I282" s="26">
        <v>894972600</v>
      </c>
      <c r="J282" s="26">
        <v>894972600</v>
      </c>
      <c r="K282" s="26">
        <v>151309392.22</v>
      </c>
      <c r="L282" s="26">
        <v>151309392.22</v>
      </c>
      <c r="M282" s="26">
        <v>0</v>
      </c>
      <c r="N282" s="26">
        <v>0</v>
      </c>
      <c r="O282" s="26">
        <v>0</v>
      </c>
      <c r="P282" s="26">
        <v>0</v>
      </c>
      <c r="Q282" s="26">
        <v>743663207.77999997</v>
      </c>
      <c r="R282" s="26">
        <v>155.520142241982</v>
      </c>
      <c r="S282" s="26"/>
    </row>
    <row r="283" spans="1:19" ht="38.25" x14ac:dyDescent="0.2">
      <c r="A283" s="10" t="s">
        <v>541</v>
      </c>
      <c r="B283" s="87" t="s">
        <v>139</v>
      </c>
      <c r="C283" s="26">
        <v>600000000</v>
      </c>
      <c r="D283" s="26">
        <v>0</v>
      </c>
      <c r="E283" s="26">
        <v>0</v>
      </c>
      <c r="F283" s="26">
        <v>0</v>
      </c>
      <c r="G283" s="26">
        <v>0</v>
      </c>
      <c r="H283" s="26">
        <v>600000000</v>
      </c>
      <c r="I283" s="26">
        <v>600000000</v>
      </c>
      <c r="J283" s="26">
        <v>600000000</v>
      </c>
      <c r="K283" s="26">
        <v>39549232.590000004</v>
      </c>
      <c r="L283" s="26">
        <v>39549232.590000004</v>
      </c>
      <c r="M283" s="26">
        <v>0</v>
      </c>
      <c r="N283" s="26">
        <v>0</v>
      </c>
      <c r="O283" s="26">
        <v>0</v>
      </c>
      <c r="P283" s="26">
        <v>0</v>
      </c>
      <c r="Q283" s="26">
        <v>560450767.40999997</v>
      </c>
      <c r="R283" s="26">
        <v>93.408461235000004</v>
      </c>
      <c r="S283" s="26"/>
    </row>
    <row r="284" spans="1:19" ht="25.5" x14ac:dyDescent="0.2">
      <c r="A284" s="10" t="s">
        <v>542</v>
      </c>
      <c r="B284" s="87" t="s">
        <v>141</v>
      </c>
      <c r="C284" s="26">
        <v>294972600</v>
      </c>
      <c r="D284" s="26">
        <v>0</v>
      </c>
      <c r="E284" s="26">
        <v>0</v>
      </c>
      <c r="F284" s="26">
        <v>0</v>
      </c>
      <c r="G284" s="26">
        <v>0</v>
      </c>
      <c r="H284" s="26">
        <v>294972600</v>
      </c>
      <c r="I284" s="26">
        <v>294972600</v>
      </c>
      <c r="J284" s="26">
        <v>294972600</v>
      </c>
      <c r="K284" s="26">
        <v>111760159.63</v>
      </c>
      <c r="L284" s="26">
        <v>111760159.63</v>
      </c>
      <c r="M284" s="26">
        <v>0</v>
      </c>
      <c r="N284" s="26">
        <v>0</v>
      </c>
      <c r="O284" s="26">
        <v>0</v>
      </c>
      <c r="P284" s="26">
        <v>0</v>
      </c>
      <c r="Q284" s="26">
        <v>183212440.37</v>
      </c>
      <c r="R284" s="26">
        <v>62.111681006981698</v>
      </c>
      <c r="S284" s="26"/>
    </row>
    <row r="285" spans="1:19" x14ac:dyDescent="0.2">
      <c r="A285" s="10" t="s">
        <v>543</v>
      </c>
      <c r="B285" s="86" t="s">
        <v>143</v>
      </c>
      <c r="C285" s="26">
        <v>650000000</v>
      </c>
      <c r="D285" s="26">
        <v>0</v>
      </c>
      <c r="E285" s="26">
        <v>0</v>
      </c>
      <c r="F285" s="26">
        <v>0</v>
      </c>
      <c r="G285" s="26">
        <v>0</v>
      </c>
      <c r="H285" s="26">
        <v>650000000</v>
      </c>
      <c r="I285" s="26">
        <v>650000000</v>
      </c>
      <c r="J285" s="26">
        <v>650000000</v>
      </c>
      <c r="K285" s="26">
        <v>125145829.79000001</v>
      </c>
      <c r="L285" s="26">
        <v>125145829.79000001</v>
      </c>
      <c r="M285" s="26">
        <v>0</v>
      </c>
      <c r="N285" s="26">
        <v>0</v>
      </c>
      <c r="O285" s="26">
        <v>0</v>
      </c>
      <c r="P285" s="26">
        <v>0</v>
      </c>
      <c r="Q285" s="26">
        <v>524854170.20999998</v>
      </c>
      <c r="R285" s="26">
        <v>80.746795416923092</v>
      </c>
      <c r="S285" s="26"/>
    </row>
    <row r="286" spans="1:19" x14ac:dyDescent="0.2">
      <c r="A286" s="10" t="s">
        <v>544</v>
      </c>
      <c r="B286" s="86" t="s">
        <v>237</v>
      </c>
      <c r="C286" s="26">
        <v>650000000</v>
      </c>
      <c r="D286" s="26">
        <v>0</v>
      </c>
      <c r="E286" s="26">
        <v>0</v>
      </c>
      <c r="F286" s="26">
        <v>0</v>
      </c>
      <c r="G286" s="26">
        <v>0</v>
      </c>
      <c r="H286" s="26">
        <v>650000000</v>
      </c>
      <c r="I286" s="26">
        <v>650000000</v>
      </c>
      <c r="J286" s="26">
        <v>650000000</v>
      </c>
      <c r="K286" s="26">
        <v>125145829.79000001</v>
      </c>
      <c r="L286" s="26">
        <v>125145829.79000001</v>
      </c>
      <c r="M286" s="26">
        <v>0</v>
      </c>
      <c r="N286" s="26">
        <v>0</v>
      </c>
      <c r="O286" s="26">
        <v>0</v>
      </c>
      <c r="P286" s="26">
        <v>0</v>
      </c>
      <c r="Q286" s="26">
        <v>524854170.20999998</v>
      </c>
      <c r="R286" s="26">
        <v>80.746795416923092</v>
      </c>
      <c r="S286" s="26"/>
    </row>
    <row r="287" spans="1:19" x14ac:dyDescent="0.2">
      <c r="A287" s="10" t="s">
        <v>545</v>
      </c>
      <c r="B287" s="86" t="s">
        <v>295</v>
      </c>
      <c r="C287" s="26">
        <v>650000000</v>
      </c>
      <c r="D287" s="26">
        <v>0</v>
      </c>
      <c r="E287" s="26">
        <v>0</v>
      </c>
      <c r="F287" s="26">
        <v>0</v>
      </c>
      <c r="G287" s="26">
        <v>0</v>
      </c>
      <c r="H287" s="26">
        <v>650000000</v>
      </c>
      <c r="I287" s="26">
        <v>650000000</v>
      </c>
      <c r="J287" s="26">
        <v>650000000</v>
      </c>
      <c r="K287" s="26">
        <v>125145829.79000001</v>
      </c>
      <c r="L287" s="26">
        <v>125145829.79000001</v>
      </c>
      <c r="M287" s="26">
        <v>0</v>
      </c>
      <c r="N287" s="26">
        <v>0</v>
      </c>
      <c r="O287" s="26">
        <v>0</v>
      </c>
      <c r="P287" s="26">
        <v>0</v>
      </c>
      <c r="Q287" s="26">
        <v>524854170.20999998</v>
      </c>
      <c r="R287" s="26">
        <v>80.746795416923092</v>
      </c>
      <c r="S287" s="26"/>
    </row>
    <row r="288" spans="1:19" x14ac:dyDescent="0.2">
      <c r="A288" s="10" t="s">
        <v>546</v>
      </c>
      <c r="B288" s="86" t="s">
        <v>295</v>
      </c>
      <c r="C288" s="26">
        <v>650000000</v>
      </c>
      <c r="D288" s="26">
        <v>0</v>
      </c>
      <c r="E288" s="26">
        <v>0</v>
      </c>
      <c r="F288" s="26">
        <v>0</v>
      </c>
      <c r="G288" s="26">
        <v>0</v>
      </c>
      <c r="H288" s="26">
        <v>650000000</v>
      </c>
      <c r="I288" s="26">
        <v>650000000</v>
      </c>
      <c r="J288" s="26">
        <v>650000000</v>
      </c>
      <c r="K288" s="26">
        <v>125145829.79000001</v>
      </c>
      <c r="L288" s="26">
        <v>125145829.79000001</v>
      </c>
      <c r="M288" s="26">
        <v>0</v>
      </c>
      <c r="N288" s="26">
        <v>0</v>
      </c>
      <c r="O288" s="26">
        <v>0</v>
      </c>
      <c r="P288" s="26">
        <v>0</v>
      </c>
      <c r="Q288" s="26">
        <v>524854170.20999998</v>
      </c>
      <c r="R288" s="26">
        <v>80.746795416923092</v>
      </c>
      <c r="S288" s="26"/>
    </row>
    <row r="289" spans="1:19" x14ac:dyDescent="0.2">
      <c r="A289" s="10" t="s">
        <v>547</v>
      </c>
      <c r="B289" s="86" t="s">
        <v>548</v>
      </c>
      <c r="C289" s="26">
        <v>650000000</v>
      </c>
      <c r="D289" s="26">
        <v>0</v>
      </c>
      <c r="E289" s="26">
        <v>0</v>
      </c>
      <c r="F289" s="26">
        <v>0</v>
      </c>
      <c r="G289" s="26">
        <v>0</v>
      </c>
      <c r="H289" s="26">
        <v>650000000</v>
      </c>
      <c r="I289" s="26">
        <v>650000000</v>
      </c>
      <c r="J289" s="26">
        <v>650000000</v>
      </c>
      <c r="K289" s="26">
        <v>125145829.79000001</v>
      </c>
      <c r="L289" s="26">
        <v>125145829.79000001</v>
      </c>
      <c r="M289" s="26">
        <v>0</v>
      </c>
      <c r="N289" s="26">
        <v>0</v>
      </c>
      <c r="O289" s="26">
        <v>0</v>
      </c>
      <c r="P289" s="26">
        <v>0</v>
      </c>
      <c r="Q289" s="26">
        <v>524854170.20999998</v>
      </c>
      <c r="R289" s="26">
        <v>80.746795416923092</v>
      </c>
      <c r="S289" s="26"/>
    </row>
    <row r="290" spans="1:19" x14ac:dyDescent="0.2">
      <c r="A290" s="10" t="s">
        <v>549</v>
      </c>
      <c r="B290" s="86" t="s">
        <v>300</v>
      </c>
      <c r="C290" s="26">
        <v>6300000000</v>
      </c>
      <c r="D290" s="26">
        <v>5377882777</v>
      </c>
      <c r="E290" s="26">
        <v>0</v>
      </c>
      <c r="F290" s="26">
        <v>0</v>
      </c>
      <c r="G290" s="26">
        <v>0</v>
      </c>
      <c r="H290" s="26">
        <v>11677882777</v>
      </c>
      <c r="I290" s="26">
        <v>11677882777</v>
      </c>
      <c r="J290" s="26">
        <v>11677882777</v>
      </c>
      <c r="K290" s="26">
        <v>5377882777</v>
      </c>
      <c r="L290" s="26">
        <v>5377882777</v>
      </c>
      <c r="M290" s="26">
        <v>0</v>
      </c>
      <c r="N290" s="26">
        <v>0</v>
      </c>
      <c r="O290" s="26">
        <v>0</v>
      </c>
      <c r="P290" s="26">
        <v>0</v>
      </c>
      <c r="Q290" s="26">
        <v>6300000000</v>
      </c>
      <c r="R290" s="26">
        <v>200</v>
      </c>
      <c r="S290" s="26"/>
    </row>
    <row r="291" spans="1:19" x14ac:dyDescent="0.2">
      <c r="A291" s="10" t="s">
        <v>550</v>
      </c>
      <c r="B291" s="86" t="s">
        <v>353</v>
      </c>
      <c r="C291" s="26">
        <v>0</v>
      </c>
      <c r="D291" s="26">
        <v>5377882777</v>
      </c>
      <c r="E291" s="26">
        <v>0</v>
      </c>
      <c r="F291" s="26">
        <v>0</v>
      </c>
      <c r="G291" s="26">
        <v>0</v>
      </c>
      <c r="H291" s="26">
        <v>5377882777</v>
      </c>
      <c r="I291" s="26">
        <v>5377882777</v>
      </c>
      <c r="J291" s="26">
        <v>5377882777</v>
      </c>
      <c r="K291" s="26">
        <v>5377882777</v>
      </c>
      <c r="L291" s="26">
        <v>5377882777</v>
      </c>
      <c r="M291" s="26">
        <v>0</v>
      </c>
      <c r="N291" s="26">
        <v>0</v>
      </c>
      <c r="O291" s="26">
        <v>0</v>
      </c>
      <c r="P291" s="26">
        <v>0</v>
      </c>
      <c r="Q291" s="26">
        <v>0</v>
      </c>
      <c r="R291" s="26">
        <v>0</v>
      </c>
      <c r="S291" s="26"/>
    </row>
    <row r="292" spans="1:19" x14ac:dyDescent="0.2">
      <c r="A292" s="10" t="s">
        <v>551</v>
      </c>
      <c r="B292" s="86" t="s">
        <v>355</v>
      </c>
      <c r="C292" s="26">
        <v>0</v>
      </c>
      <c r="D292" s="26">
        <v>5377882777</v>
      </c>
      <c r="E292" s="26">
        <v>0</v>
      </c>
      <c r="F292" s="26">
        <v>0</v>
      </c>
      <c r="G292" s="26">
        <v>0</v>
      </c>
      <c r="H292" s="26">
        <v>5377882777</v>
      </c>
      <c r="I292" s="26">
        <v>5377882777</v>
      </c>
      <c r="J292" s="26">
        <v>5377882777</v>
      </c>
      <c r="K292" s="26">
        <v>5377882777</v>
      </c>
      <c r="L292" s="26">
        <v>5377882777</v>
      </c>
      <c r="M292" s="26">
        <v>0</v>
      </c>
      <c r="N292" s="26">
        <v>0</v>
      </c>
      <c r="O292" s="26">
        <v>0</v>
      </c>
      <c r="P292" s="26">
        <v>0</v>
      </c>
      <c r="Q292" s="26">
        <v>0</v>
      </c>
      <c r="R292" s="26">
        <v>0</v>
      </c>
      <c r="S292" s="26"/>
    </row>
    <row r="293" spans="1:19" x14ac:dyDescent="0.2">
      <c r="A293" s="10" t="s">
        <v>552</v>
      </c>
      <c r="B293" s="86" t="s">
        <v>407</v>
      </c>
      <c r="C293" s="26">
        <v>0</v>
      </c>
      <c r="D293" s="26">
        <v>198337635</v>
      </c>
      <c r="E293" s="26">
        <v>0</v>
      </c>
      <c r="F293" s="26">
        <v>0</v>
      </c>
      <c r="G293" s="26">
        <v>0</v>
      </c>
      <c r="H293" s="26">
        <v>198337635</v>
      </c>
      <c r="I293" s="26">
        <v>198337635</v>
      </c>
      <c r="J293" s="26">
        <v>198337635</v>
      </c>
      <c r="K293" s="26">
        <v>198337635</v>
      </c>
      <c r="L293" s="26">
        <v>198337635</v>
      </c>
      <c r="M293" s="26">
        <v>0</v>
      </c>
      <c r="N293" s="26">
        <v>0</v>
      </c>
      <c r="O293" s="26">
        <v>0</v>
      </c>
      <c r="P293" s="26">
        <v>0</v>
      </c>
      <c r="Q293" s="26">
        <v>0</v>
      </c>
      <c r="R293" s="26">
        <v>0</v>
      </c>
      <c r="S293" s="26"/>
    </row>
    <row r="294" spans="1:19" x14ac:dyDescent="0.2">
      <c r="A294" s="10" t="s">
        <v>553</v>
      </c>
      <c r="B294" s="86" t="s">
        <v>554</v>
      </c>
      <c r="C294" s="26">
        <v>0</v>
      </c>
      <c r="D294" s="26">
        <v>193129149</v>
      </c>
      <c r="E294" s="26">
        <v>0</v>
      </c>
      <c r="F294" s="26">
        <v>0</v>
      </c>
      <c r="G294" s="26">
        <v>0</v>
      </c>
      <c r="H294" s="26">
        <v>193129149</v>
      </c>
      <c r="I294" s="26">
        <v>193129149</v>
      </c>
      <c r="J294" s="26">
        <v>193129149</v>
      </c>
      <c r="K294" s="26">
        <v>193129149</v>
      </c>
      <c r="L294" s="26">
        <v>193129149</v>
      </c>
      <c r="M294" s="26">
        <v>0</v>
      </c>
      <c r="N294" s="26">
        <v>0</v>
      </c>
      <c r="O294" s="26">
        <v>0</v>
      </c>
      <c r="P294" s="26">
        <v>0</v>
      </c>
      <c r="Q294" s="26">
        <v>0</v>
      </c>
      <c r="R294" s="26">
        <v>0</v>
      </c>
      <c r="S294" s="26"/>
    </row>
    <row r="295" spans="1:19" x14ac:dyDescent="0.2">
      <c r="A295" s="10" t="s">
        <v>555</v>
      </c>
      <c r="B295" s="86" t="s">
        <v>556</v>
      </c>
      <c r="C295" s="26">
        <v>0</v>
      </c>
      <c r="D295" s="26">
        <v>4662333669</v>
      </c>
      <c r="E295" s="26">
        <v>0</v>
      </c>
      <c r="F295" s="26">
        <v>0</v>
      </c>
      <c r="G295" s="26">
        <v>0</v>
      </c>
      <c r="H295" s="26">
        <v>4662333669</v>
      </c>
      <c r="I295" s="26">
        <v>4662333669</v>
      </c>
      <c r="J295" s="26">
        <v>4662333669</v>
      </c>
      <c r="K295" s="26">
        <v>4662333669</v>
      </c>
      <c r="L295" s="26">
        <v>4662333669</v>
      </c>
      <c r="M295" s="26">
        <v>0</v>
      </c>
      <c r="N295" s="26">
        <v>0</v>
      </c>
      <c r="O295" s="26">
        <v>0</v>
      </c>
      <c r="P295" s="26">
        <v>0</v>
      </c>
      <c r="Q295" s="26">
        <v>0</v>
      </c>
      <c r="R295" s="26">
        <v>0</v>
      </c>
      <c r="S295" s="26"/>
    </row>
    <row r="296" spans="1:19" x14ac:dyDescent="0.2">
      <c r="A296" s="10" t="s">
        <v>557</v>
      </c>
      <c r="B296" s="86" t="s">
        <v>558</v>
      </c>
      <c r="C296" s="26">
        <v>0</v>
      </c>
      <c r="D296" s="26">
        <v>324082324</v>
      </c>
      <c r="E296" s="26">
        <v>0</v>
      </c>
      <c r="F296" s="26">
        <v>0</v>
      </c>
      <c r="G296" s="26">
        <v>0</v>
      </c>
      <c r="H296" s="26">
        <v>324082324</v>
      </c>
      <c r="I296" s="26">
        <v>324082324</v>
      </c>
      <c r="J296" s="26">
        <v>324082324</v>
      </c>
      <c r="K296" s="26">
        <v>324082324</v>
      </c>
      <c r="L296" s="26">
        <v>324082324</v>
      </c>
      <c r="M296" s="26">
        <v>0</v>
      </c>
      <c r="N296" s="26">
        <v>0</v>
      </c>
      <c r="O296" s="26">
        <v>0</v>
      </c>
      <c r="P296" s="26">
        <v>0</v>
      </c>
      <c r="Q296" s="26">
        <v>0</v>
      </c>
      <c r="R296" s="26">
        <v>0</v>
      </c>
      <c r="S296" s="26"/>
    </row>
    <row r="297" spans="1:19" x14ac:dyDescent="0.2">
      <c r="A297" s="10" t="s">
        <v>559</v>
      </c>
      <c r="B297" s="86" t="s">
        <v>560</v>
      </c>
      <c r="C297" s="26">
        <v>6300000000</v>
      </c>
      <c r="D297" s="26">
        <v>0</v>
      </c>
      <c r="E297" s="26">
        <v>0</v>
      </c>
      <c r="F297" s="26">
        <v>0</v>
      </c>
      <c r="G297" s="26">
        <v>0</v>
      </c>
      <c r="H297" s="26">
        <v>6300000000</v>
      </c>
      <c r="I297" s="26">
        <v>6300000000</v>
      </c>
      <c r="J297" s="26">
        <v>6300000000</v>
      </c>
      <c r="K297" s="26">
        <v>0</v>
      </c>
      <c r="L297" s="26">
        <v>0</v>
      </c>
      <c r="M297" s="26">
        <v>0</v>
      </c>
      <c r="N297" s="26">
        <v>0</v>
      </c>
      <c r="O297" s="26">
        <v>0</v>
      </c>
      <c r="P297" s="26">
        <v>0</v>
      </c>
      <c r="Q297" s="26">
        <v>6300000000</v>
      </c>
      <c r="R297" s="26">
        <v>200</v>
      </c>
      <c r="S297" s="26"/>
    </row>
    <row r="298" spans="1:19" x14ac:dyDescent="0.2">
      <c r="A298" s="10" t="s">
        <v>561</v>
      </c>
      <c r="B298" s="86" t="s">
        <v>562</v>
      </c>
      <c r="C298" s="26">
        <v>1500000000</v>
      </c>
      <c r="D298" s="26">
        <v>0</v>
      </c>
      <c r="E298" s="26">
        <v>0</v>
      </c>
      <c r="F298" s="26">
        <v>0</v>
      </c>
      <c r="G298" s="26">
        <v>0</v>
      </c>
      <c r="H298" s="26">
        <v>1500000000</v>
      </c>
      <c r="I298" s="26">
        <v>1500000000</v>
      </c>
      <c r="J298" s="26">
        <v>1500000000</v>
      </c>
      <c r="K298" s="26">
        <v>0</v>
      </c>
      <c r="L298" s="26">
        <v>0</v>
      </c>
      <c r="M298" s="26">
        <v>0</v>
      </c>
      <c r="N298" s="26">
        <v>0</v>
      </c>
      <c r="O298" s="26">
        <v>0</v>
      </c>
      <c r="P298" s="26">
        <v>0</v>
      </c>
      <c r="Q298" s="26">
        <v>1500000000</v>
      </c>
      <c r="R298" s="26">
        <v>100</v>
      </c>
      <c r="S298" s="26"/>
    </row>
    <row r="299" spans="1:19" x14ac:dyDescent="0.2">
      <c r="A299" s="10" t="s">
        <v>563</v>
      </c>
      <c r="B299" s="86" t="s">
        <v>564</v>
      </c>
      <c r="C299" s="26">
        <v>4800000000</v>
      </c>
      <c r="D299" s="26">
        <v>0</v>
      </c>
      <c r="E299" s="26">
        <v>0</v>
      </c>
      <c r="F299" s="26">
        <v>0</v>
      </c>
      <c r="G299" s="26">
        <v>0</v>
      </c>
      <c r="H299" s="26">
        <v>4800000000</v>
      </c>
      <c r="I299" s="26">
        <v>4800000000</v>
      </c>
      <c r="J299" s="26">
        <v>4800000000</v>
      </c>
      <c r="K299" s="26">
        <v>0</v>
      </c>
      <c r="L299" s="26">
        <v>0</v>
      </c>
      <c r="M299" s="26">
        <v>0</v>
      </c>
      <c r="N299" s="26">
        <v>0</v>
      </c>
      <c r="O299" s="26">
        <v>0</v>
      </c>
      <c r="P299" s="26">
        <v>0</v>
      </c>
      <c r="Q299" s="26">
        <v>4800000000</v>
      </c>
      <c r="R299" s="26">
        <v>100</v>
      </c>
      <c r="S299" s="26"/>
    </row>
    <row r="300" spans="1:19" x14ac:dyDescent="0.2">
      <c r="A300" s="10" t="s">
        <v>565</v>
      </c>
      <c r="B300" s="86" t="s">
        <v>566</v>
      </c>
      <c r="C300" s="26">
        <v>8044000000</v>
      </c>
      <c r="D300" s="26">
        <v>20345484466</v>
      </c>
      <c r="E300" s="26">
        <v>0</v>
      </c>
      <c r="F300" s="26">
        <v>0</v>
      </c>
      <c r="G300" s="26">
        <v>0</v>
      </c>
      <c r="H300" s="26">
        <v>28389484466</v>
      </c>
      <c r="I300" s="26">
        <v>28389484466</v>
      </c>
      <c r="J300" s="26">
        <v>28389484466</v>
      </c>
      <c r="K300" s="26">
        <v>27646052289.779999</v>
      </c>
      <c r="L300" s="26">
        <v>27646052289.779999</v>
      </c>
      <c r="M300" s="26">
        <v>0</v>
      </c>
      <c r="N300" s="26">
        <v>0</v>
      </c>
      <c r="O300" s="26">
        <v>0</v>
      </c>
      <c r="P300" s="26">
        <v>0</v>
      </c>
      <c r="Q300" s="26">
        <v>743432176.22000003</v>
      </c>
      <c r="R300" s="26">
        <v>124.75827752672799</v>
      </c>
      <c r="S300" s="26"/>
    </row>
    <row r="301" spans="1:19" x14ac:dyDescent="0.2">
      <c r="A301" s="10" t="s">
        <v>567</v>
      </c>
      <c r="B301" s="86" t="s">
        <v>57</v>
      </c>
      <c r="C301" s="26">
        <v>8044000000</v>
      </c>
      <c r="D301" s="26">
        <v>20345484466</v>
      </c>
      <c r="E301" s="26">
        <v>0</v>
      </c>
      <c r="F301" s="26">
        <v>0</v>
      </c>
      <c r="G301" s="26">
        <v>0</v>
      </c>
      <c r="H301" s="26">
        <v>28389484466</v>
      </c>
      <c r="I301" s="26">
        <v>28389484466</v>
      </c>
      <c r="J301" s="26">
        <v>28389484466</v>
      </c>
      <c r="K301" s="26">
        <v>27646052289.779999</v>
      </c>
      <c r="L301" s="26">
        <v>27646052289.779999</v>
      </c>
      <c r="M301" s="26">
        <v>0</v>
      </c>
      <c r="N301" s="26">
        <v>0</v>
      </c>
      <c r="O301" s="26">
        <v>0</v>
      </c>
      <c r="P301" s="26">
        <v>0</v>
      </c>
      <c r="Q301" s="26">
        <v>743432176.22000003</v>
      </c>
      <c r="R301" s="26">
        <v>124.75827752672799</v>
      </c>
      <c r="S301" s="26"/>
    </row>
    <row r="302" spans="1:19" x14ac:dyDescent="0.2">
      <c r="A302" s="10" t="s">
        <v>568</v>
      </c>
      <c r="B302" s="86" t="s">
        <v>59</v>
      </c>
      <c r="C302" s="26">
        <v>8044000000</v>
      </c>
      <c r="D302" s="26">
        <v>0</v>
      </c>
      <c r="E302" s="26">
        <v>0</v>
      </c>
      <c r="F302" s="26">
        <v>0</v>
      </c>
      <c r="G302" s="26">
        <v>0</v>
      </c>
      <c r="H302" s="26">
        <v>8044000000</v>
      </c>
      <c r="I302" s="26">
        <v>8044000000</v>
      </c>
      <c r="J302" s="26">
        <v>8044000000</v>
      </c>
      <c r="K302" s="26">
        <v>6052444155.75</v>
      </c>
      <c r="L302" s="26">
        <v>6052444155.75</v>
      </c>
      <c r="M302" s="26">
        <v>0</v>
      </c>
      <c r="N302" s="26">
        <v>0</v>
      </c>
      <c r="O302" s="26">
        <v>0</v>
      </c>
      <c r="P302" s="26">
        <v>0</v>
      </c>
      <c r="Q302" s="26">
        <v>1991555844.25</v>
      </c>
      <c r="R302" s="26">
        <v>24.758277526728001</v>
      </c>
      <c r="S302" s="26"/>
    </row>
    <row r="303" spans="1:19" x14ac:dyDescent="0.2">
      <c r="A303" s="10" t="s">
        <v>569</v>
      </c>
      <c r="B303" s="86" t="s">
        <v>143</v>
      </c>
      <c r="C303" s="26">
        <v>8044000000</v>
      </c>
      <c r="D303" s="26">
        <v>0</v>
      </c>
      <c r="E303" s="26">
        <v>0</v>
      </c>
      <c r="F303" s="26">
        <v>0</v>
      </c>
      <c r="G303" s="26">
        <v>0</v>
      </c>
      <c r="H303" s="26">
        <v>8044000000</v>
      </c>
      <c r="I303" s="26">
        <v>8044000000</v>
      </c>
      <c r="J303" s="26">
        <v>8044000000</v>
      </c>
      <c r="K303" s="26">
        <v>6052444155.75</v>
      </c>
      <c r="L303" s="26">
        <v>6052444155.75</v>
      </c>
      <c r="M303" s="26">
        <v>0</v>
      </c>
      <c r="N303" s="26">
        <v>0</v>
      </c>
      <c r="O303" s="26">
        <v>0</v>
      </c>
      <c r="P303" s="26">
        <v>0</v>
      </c>
      <c r="Q303" s="26">
        <v>1991555844.25</v>
      </c>
      <c r="R303" s="26">
        <v>24.758277526728001</v>
      </c>
      <c r="S303" s="26"/>
    </row>
    <row r="304" spans="1:19" x14ac:dyDescent="0.2">
      <c r="A304" s="10" t="s">
        <v>570</v>
      </c>
      <c r="B304" s="86" t="s">
        <v>145</v>
      </c>
      <c r="C304" s="26">
        <v>8044000000</v>
      </c>
      <c r="D304" s="26">
        <v>0</v>
      </c>
      <c r="E304" s="26">
        <v>0</v>
      </c>
      <c r="F304" s="26">
        <v>0</v>
      </c>
      <c r="G304" s="26">
        <v>0</v>
      </c>
      <c r="H304" s="26">
        <v>8044000000</v>
      </c>
      <c r="I304" s="26">
        <v>8044000000</v>
      </c>
      <c r="J304" s="26">
        <v>8044000000</v>
      </c>
      <c r="K304" s="26">
        <v>6052444155.75</v>
      </c>
      <c r="L304" s="26">
        <v>6052444155.75</v>
      </c>
      <c r="M304" s="26">
        <v>0</v>
      </c>
      <c r="N304" s="26">
        <v>0</v>
      </c>
      <c r="O304" s="26">
        <v>0</v>
      </c>
      <c r="P304" s="26">
        <v>0</v>
      </c>
      <c r="Q304" s="26">
        <v>1991555844.25</v>
      </c>
      <c r="R304" s="26">
        <v>24.758277526728001</v>
      </c>
      <c r="S304" s="26"/>
    </row>
    <row r="305" spans="1:19" x14ac:dyDescent="0.2">
      <c r="A305" s="10" t="s">
        <v>571</v>
      </c>
      <c r="B305" s="86" t="s">
        <v>151</v>
      </c>
      <c r="C305" s="26">
        <v>8044000000</v>
      </c>
      <c r="D305" s="26">
        <v>0</v>
      </c>
      <c r="E305" s="26">
        <v>0</v>
      </c>
      <c r="F305" s="26">
        <v>0</v>
      </c>
      <c r="G305" s="26">
        <v>0</v>
      </c>
      <c r="H305" s="26">
        <v>8044000000</v>
      </c>
      <c r="I305" s="26">
        <v>8044000000</v>
      </c>
      <c r="J305" s="26">
        <v>8044000000</v>
      </c>
      <c r="K305" s="26">
        <v>6052444155.75</v>
      </c>
      <c r="L305" s="26">
        <v>6052444155.75</v>
      </c>
      <c r="M305" s="26">
        <v>0</v>
      </c>
      <c r="N305" s="26">
        <v>0</v>
      </c>
      <c r="O305" s="26">
        <v>0</v>
      </c>
      <c r="P305" s="26">
        <v>0</v>
      </c>
      <c r="Q305" s="26">
        <v>1991555844.25</v>
      </c>
      <c r="R305" s="26">
        <v>24.758277526728001</v>
      </c>
      <c r="S305" s="26"/>
    </row>
    <row r="306" spans="1:19" x14ac:dyDescent="0.2">
      <c r="A306" s="10" t="s">
        <v>572</v>
      </c>
      <c r="B306" s="86" t="s">
        <v>573</v>
      </c>
      <c r="C306" s="26">
        <v>8044000000</v>
      </c>
      <c r="D306" s="26">
        <v>0</v>
      </c>
      <c r="E306" s="26">
        <v>0</v>
      </c>
      <c r="F306" s="26">
        <v>0</v>
      </c>
      <c r="G306" s="26">
        <v>0</v>
      </c>
      <c r="H306" s="26">
        <v>8044000000</v>
      </c>
      <c r="I306" s="26">
        <v>8044000000</v>
      </c>
      <c r="J306" s="26">
        <v>8044000000</v>
      </c>
      <c r="K306" s="26">
        <v>6052444155.75</v>
      </c>
      <c r="L306" s="26">
        <v>6052444155.75</v>
      </c>
      <c r="M306" s="26">
        <v>0</v>
      </c>
      <c r="N306" s="26">
        <v>0</v>
      </c>
      <c r="O306" s="26">
        <v>0</v>
      </c>
      <c r="P306" s="26">
        <v>0</v>
      </c>
      <c r="Q306" s="26">
        <v>1991555844.25</v>
      </c>
      <c r="R306" s="26">
        <v>24.758277526728001</v>
      </c>
      <c r="S306" s="26"/>
    </row>
    <row r="307" spans="1:19" x14ac:dyDescent="0.2">
      <c r="A307" s="10" t="s">
        <v>574</v>
      </c>
      <c r="B307" s="86" t="s">
        <v>300</v>
      </c>
      <c r="C307" s="26">
        <v>0</v>
      </c>
      <c r="D307" s="26">
        <v>20345484466</v>
      </c>
      <c r="E307" s="26">
        <v>0</v>
      </c>
      <c r="F307" s="26">
        <v>0</v>
      </c>
      <c r="G307" s="26">
        <v>0</v>
      </c>
      <c r="H307" s="26">
        <v>20345484466</v>
      </c>
      <c r="I307" s="26">
        <v>20345484466</v>
      </c>
      <c r="J307" s="26">
        <v>20345484466</v>
      </c>
      <c r="K307" s="26">
        <v>21593608134.029999</v>
      </c>
      <c r="L307" s="26">
        <v>21593608134.029999</v>
      </c>
      <c r="M307" s="26">
        <v>0</v>
      </c>
      <c r="N307" s="26">
        <v>0</v>
      </c>
      <c r="O307" s="26">
        <v>0</v>
      </c>
      <c r="P307" s="26">
        <v>0</v>
      </c>
      <c r="Q307" s="26">
        <v>-1248123668.03</v>
      </c>
      <c r="R307" s="26">
        <v>100</v>
      </c>
      <c r="S307" s="26"/>
    </row>
    <row r="308" spans="1:19" x14ac:dyDescent="0.2">
      <c r="A308" s="10" t="s">
        <v>575</v>
      </c>
      <c r="B308" s="86" t="s">
        <v>353</v>
      </c>
      <c r="C308" s="26">
        <v>0</v>
      </c>
      <c r="D308" s="26">
        <v>20345484466</v>
      </c>
      <c r="E308" s="26">
        <v>0</v>
      </c>
      <c r="F308" s="26">
        <v>0</v>
      </c>
      <c r="G308" s="26">
        <v>0</v>
      </c>
      <c r="H308" s="26">
        <v>20345484466</v>
      </c>
      <c r="I308" s="26">
        <v>20345484466</v>
      </c>
      <c r="J308" s="26">
        <v>20345484466</v>
      </c>
      <c r="K308" s="26">
        <v>20345484466</v>
      </c>
      <c r="L308" s="26">
        <v>20345484466</v>
      </c>
      <c r="M308" s="26">
        <v>0</v>
      </c>
      <c r="N308" s="26">
        <v>0</v>
      </c>
      <c r="O308" s="26">
        <v>0</v>
      </c>
      <c r="P308" s="26">
        <v>0</v>
      </c>
      <c r="Q308" s="26">
        <v>0</v>
      </c>
      <c r="R308" s="26">
        <v>0</v>
      </c>
      <c r="S308" s="26"/>
    </row>
    <row r="309" spans="1:19" x14ac:dyDescent="0.2">
      <c r="A309" s="10" t="s">
        <v>576</v>
      </c>
      <c r="B309" s="86" t="s">
        <v>355</v>
      </c>
      <c r="C309" s="26">
        <v>0</v>
      </c>
      <c r="D309" s="26">
        <v>20345484466</v>
      </c>
      <c r="E309" s="26">
        <v>0</v>
      </c>
      <c r="F309" s="26">
        <v>0</v>
      </c>
      <c r="G309" s="26">
        <v>0</v>
      </c>
      <c r="H309" s="26">
        <v>20345484466</v>
      </c>
      <c r="I309" s="26">
        <v>20345484466</v>
      </c>
      <c r="J309" s="26">
        <v>20345484466</v>
      </c>
      <c r="K309" s="26">
        <v>20345484466</v>
      </c>
      <c r="L309" s="26">
        <v>20345484466</v>
      </c>
      <c r="M309" s="26">
        <v>0</v>
      </c>
      <c r="N309" s="26">
        <v>0</v>
      </c>
      <c r="O309" s="26">
        <v>0</v>
      </c>
      <c r="P309" s="26">
        <v>0</v>
      </c>
      <c r="Q309" s="26">
        <v>0</v>
      </c>
      <c r="R309" s="26">
        <v>0</v>
      </c>
      <c r="S309" s="26"/>
    </row>
    <row r="310" spans="1:19" x14ac:dyDescent="0.2">
      <c r="A310" s="10" t="s">
        <v>577</v>
      </c>
      <c r="B310" s="86" t="s">
        <v>578</v>
      </c>
      <c r="C310" s="26">
        <v>0</v>
      </c>
      <c r="D310" s="26">
        <v>20345484466</v>
      </c>
      <c r="E310" s="26">
        <v>0</v>
      </c>
      <c r="F310" s="26">
        <v>0</v>
      </c>
      <c r="G310" s="26">
        <v>0</v>
      </c>
      <c r="H310" s="26">
        <v>20345484466</v>
      </c>
      <c r="I310" s="26">
        <v>20345484466</v>
      </c>
      <c r="J310" s="26">
        <v>20345484466</v>
      </c>
      <c r="K310" s="26">
        <v>20345484466</v>
      </c>
      <c r="L310" s="26">
        <v>20345484466</v>
      </c>
      <c r="M310" s="26">
        <v>0</v>
      </c>
      <c r="N310" s="26">
        <v>0</v>
      </c>
      <c r="O310" s="26">
        <v>0</v>
      </c>
      <c r="P310" s="26">
        <v>0</v>
      </c>
      <c r="Q310" s="26">
        <v>0</v>
      </c>
      <c r="R310" s="26">
        <v>0</v>
      </c>
      <c r="S310" s="26"/>
    </row>
    <row r="311" spans="1:19" x14ac:dyDescent="0.2">
      <c r="A311" s="10" t="s">
        <v>579</v>
      </c>
      <c r="B311" s="86" t="s">
        <v>463</v>
      </c>
      <c r="C311" s="26">
        <v>0</v>
      </c>
      <c r="D311" s="26">
        <v>0</v>
      </c>
      <c r="E311" s="26">
        <v>0</v>
      </c>
      <c r="F311" s="26">
        <v>0</v>
      </c>
      <c r="G311" s="26">
        <v>0</v>
      </c>
      <c r="H311" s="26">
        <v>0</v>
      </c>
      <c r="I311" s="26">
        <v>0</v>
      </c>
      <c r="J311" s="26">
        <v>0</v>
      </c>
      <c r="K311" s="26">
        <v>1248123668.03</v>
      </c>
      <c r="L311" s="26">
        <v>1248123668.03</v>
      </c>
      <c r="M311" s="26">
        <v>0</v>
      </c>
      <c r="N311" s="26">
        <v>0</v>
      </c>
      <c r="O311" s="26">
        <v>0</v>
      </c>
      <c r="P311" s="26">
        <v>0</v>
      </c>
      <c r="Q311" s="26">
        <v>-1248123668.03</v>
      </c>
      <c r="R311" s="26">
        <v>100</v>
      </c>
      <c r="S311" s="26"/>
    </row>
    <row r="312" spans="1:19" x14ac:dyDescent="0.2">
      <c r="A312" s="10" t="s">
        <v>580</v>
      </c>
      <c r="B312" s="86" t="s">
        <v>465</v>
      </c>
      <c r="C312" s="26">
        <v>0</v>
      </c>
      <c r="D312" s="26">
        <v>0</v>
      </c>
      <c r="E312" s="26">
        <v>0</v>
      </c>
      <c r="F312" s="26">
        <v>0</v>
      </c>
      <c r="G312" s="26">
        <v>0</v>
      </c>
      <c r="H312" s="26">
        <v>0</v>
      </c>
      <c r="I312" s="26">
        <v>0</v>
      </c>
      <c r="J312" s="26">
        <v>0</v>
      </c>
      <c r="K312" s="26">
        <v>1248123668.03</v>
      </c>
      <c r="L312" s="26">
        <v>1248123668.03</v>
      </c>
      <c r="M312" s="26">
        <v>0</v>
      </c>
      <c r="N312" s="26">
        <v>0</v>
      </c>
      <c r="O312" s="26">
        <v>0</v>
      </c>
      <c r="P312" s="26">
        <v>0</v>
      </c>
      <c r="Q312" s="26">
        <v>-1248123668.03</v>
      </c>
      <c r="R312" s="26">
        <v>100</v>
      </c>
      <c r="S312" s="26"/>
    </row>
    <row r="313" spans="1:19" x14ac:dyDescent="0.2">
      <c r="A313" s="10" t="s">
        <v>581</v>
      </c>
      <c r="B313" s="86" t="s">
        <v>471</v>
      </c>
      <c r="C313" s="26">
        <v>0</v>
      </c>
      <c r="D313" s="26">
        <v>0</v>
      </c>
      <c r="E313" s="26">
        <v>0</v>
      </c>
      <c r="F313" s="26">
        <v>0</v>
      </c>
      <c r="G313" s="26">
        <v>0</v>
      </c>
      <c r="H313" s="26">
        <v>0</v>
      </c>
      <c r="I313" s="26">
        <v>0</v>
      </c>
      <c r="J313" s="26">
        <v>0</v>
      </c>
      <c r="K313" s="26">
        <v>1248123668.03</v>
      </c>
      <c r="L313" s="26">
        <v>1248123668.03</v>
      </c>
      <c r="M313" s="26">
        <v>0</v>
      </c>
      <c r="N313" s="26">
        <v>0</v>
      </c>
      <c r="O313" s="26">
        <v>0</v>
      </c>
      <c r="P313" s="26">
        <v>0</v>
      </c>
      <c r="Q313" s="26">
        <v>-1248123668.03</v>
      </c>
      <c r="R313" s="26">
        <v>100</v>
      </c>
      <c r="S313" s="26"/>
    </row>
    <row r="314" spans="1:19" x14ac:dyDescent="0.2">
      <c r="A314" s="10" t="s">
        <v>582</v>
      </c>
      <c r="B314" s="86" t="s">
        <v>583</v>
      </c>
      <c r="C314" s="26">
        <v>124202870000</v>
      </c>
      <c r="D314" s="26">
        <v>27155745340</v>
      </c>
      <c r="E314" s="26">
        <v>203312407</v>
      </c>
      <c r="F314" s="26">
        <v>0</v>
      </c>
      <c r="G314" s="26">
        <v>0</v>
      </c>
      <c r="H314" s="26">
        <v>151155302933</v>
      </c>
      <c r="I314" s="26">
        <v>130454824611</v>
      </c>
      <c r="J314" s="26">
        <v>130454824611</v>
      </c>
      <c r="K314" s="26">
        <v>123373041382.47</v>
      </c>
      <c r="L314" s="26">
        <v>123373041382.47</v>
      </c>
      <c r="M314" s="26">
        <v>0</v>
      </c>
      <c r="N314" s="26">
        <v>0</v>
      </c>
      <c r="O314" s="26">
        <v>0</v>
      </c>
      <c r="P314" s="26">
        <v>0</v>
      </c>
      <c r="Q314" s="26">
        <v>27782261550.529999</v>
      </c>
      <c r="R314" s="26">
        <v>1074.7237265735901</v>
      </c>
      <c r="S314" s="26"/>
    </row>
    <row r="315" spans="1:19" x14ac:dyDescent="0.2">
      <c r="A315" s="10" t="s">
        <v>584</v>
      </c>
      <c r="B315" s="86" t="s">
        <v>583</v>
      </c>
      <c r="C315" s="26">
        <v>2642471000</v>
      </c>
      <c r="D315" s="26">
        <v>1126904293</v>
      </c>
      <c r="E315" s="26">
        <v>203312407</v>
      </c>
      <c r="F315" s="26">
        <v>0</v>
      </c>
      <c r="G315" s="26">
        <v>0</v>
      </c>
      <c r="H315" s="26">
        <v>3566062886</v>
      </c>
      <c r="I315" s="26">
        <v>3125651056</v>
      </c>
      <c r="J315" s="26">
        <v>3125651056</v>
      </c>
      <c r="K315" s="26">
        <v>3110850597</v>
      </c>
      <c r="L315" s="26">
        <v>3110850597</v>
      </c>
      <c r="M315" s="26">
        <v>0</v>
      </c>
      <c r="N315" s="26">
        <v>0</v>
      </c>
      <c r="O315" s="26">
        <v>0</v>
      </c>
      <c r="P315" s="26">
        <v>0</v>
      </c>
      <c r="Q315" s="26">
        <v>455212289</v>
      </c>
      <c r="R315" s="26">
        <v>368.18181836417801</v>
      </c>
      <c r="S315" s="26"/>
    </row>
    <row r="316" spans="1:19" x14ac:dyDescent="0.2">
      <c r="A316" s="10" t="s">
        <v>585</v>
      </c>
      <c r="B316" s="86" t="s">
        <v>57</v>
      </c>
      <c r="C316" s="26">
        <v>2642471000</v>
      </c>
      <c r="D316" s="26">
        <v>1126904293</v>
      </c>
      <c r="E316" s="26">
        <v>203312407</v>
      </c>
      <c r="F316" s="26">
        <v>0</v>
      </c>
      <c r="G316" s="26">
        <v>0</v>
      </c>
      <c r="H316" s="26">
        <v>3566062886</v>
      </c>
      <c r="I316" s="26">
        <v>3125651056</v>
      </c>
      <c r="J316" s="26">
        <v>3125651056</v>
      </c>
      <c r="K316" s="26">
        <v>3110850597</v>
      </c>
      <c r="L316" s="26">
        <v>3110850597</v>
      </c>
      <c r="M316" s="26">
        <v>0</v>
      </c>
      <c r="N316" s="26">
        <v>0</v>
      </c>
      <c r="O316" s="26">
        <v>0</v>
      </c>
      <c r="P316" s="26">
        <v>0</v>
      </c>
      <c r="Q316" s="26">
        <v>455212289</v>
      </c>
      <c r="R316" s="26">
        <v>368.18181836417801</v>
      </c>
      <c r="S316" s="26"/>
    </row>
    <row r="317" spans="1:19" x14ac:dyDescent="0.2">
      <c r="A317" s="10" t="s">
        <v>586</v>
      </c>
      <c r="B317" s="86" t="s">
        <v>59</v>
      </c>
      <c r="C317" s="26">
        <v>2642471000</v>
      </c>
      <c r="D317" s="26">
        <v>72259708</v>
      </c>
      <c r="E317" s="26">
        <v>203312407</v>
      </c>
      <c r="F317" s="26">
        <v>0</v>
      </c>
      <c r="G317" s="26">
        <v>0</v>
      </c>
      <c r="H317" s="26">
        <v>2511418301</v>
      </c>
      <c r="I317" s="26">
        <v>2071006471</v>
      </c>
      <c r="J317" s="26">
        <v>2071006471</v>
      </c>
      <c r="K317" s="26">
        <v>2056206012</v>
      </c>
      <c r="L317" s="26">
        <v>2056206012</v>
      </c>
      <c r="M317" s="26">
        <v>0</v>
      </c>
      <c r="N317" s="26">
        <v>0</v>
      </c>
      <c r="O317" s="26">
        <v>0</v>
      </c>
      <c r="P317" s="26">
        <v>0</v>
      </c>
      <c r="Q317" s="26">
        <v>455212289</v>
      </c>
      <c r="R317" s="26">
        <v>268.18181836417801</v>
      </c>
      <c r="S317" s="26"/>
    </row>
    <row r="318" spans="1:19" x14ac:dyDescent="0.2">
      <c r="A318" s="10" t="s">
        <v>587</v>
      </c>
      <c r="B318" s="86" t="s">
        <v>143</v>
      </c>
      <c r="C318" s="26">
        <v>2642471000</v>
      </c>
      <c r="D318" s="26">
        <v>72259708</v>
      </c>
      <c r="E318" s="26">
        <v>203312407</v>
      </c>
      <c r="F318" s="26">
        <v>0</v>
      </c>
      <c r="G318" s="26">
        <v>0</v>
      </c>
      <c r="H318" s="26">
        <v>2511418301</v>
      </c>
      <c r="I318" s="26">
        <v>2071006471</v>
      </c>
      <c r="J318" s="26">
        <v>2071006471</v>
      </c>
      <c r="K318" s="26">
        <v>2056206012</v>
      </c>
      <c r="L318" s="26">
        <v>2056206012</v>
      </c>
      <c r="M318" s="26">
        <v>0</v>
      </c>
      <c r="N318" s="26">
        <v>0</v>
      </c>
      <c r="O318" s="26">
        <v>0</v>
      </c>
      <c r="P318" s="26">
        <v>0</v>
      </c>
      <c r="Q318" s="26">
        <v>455212289</v>
      </c>
      <c r="R318" s="26">
        <v>268.18181836417801</v>
      </c>
      <c r="S318" s="26"/>
    </row>
    <row r="319" spans="1:19" x14ac:dyDescent="0.2">
      <c r="A319" s="10" t="s">
        <v>588</v>
      </c>
      <c r="B319" s="86" t="s">
        <v>223</v>
      </c>
      <c r="C319" s="26">
        <v>11207000</v>
      </c>
      <c r="D319" s="26">
        <v>0</v>
      </c>
      <c r="E319" s="26">
        <v>0</v>
      </c>
      <c r="F319" s="26">
        <v>0</v>
      </c>
      <c r="G319" s="26">
        <v>0</v>
      </c>
      <c r="H319" s="26">
        <v>11207000</v>
      </c>
      <c r="I319" s="26">
        <v>9339168</v>
      </c>
      <c r="J319" s="26">
        <v>9339168</v>
      </c>
      <c r="K319" s="26">
        <v>0</v>
      </c>
      <c r="L319" s="26">
        <v>0</v>
      </c>
      <c r="M319" s="26">
        <v>0</v>
      </c>
      <c r="N319" s="26">
        <v>0</v>
      </c>
      <c r="O319" s="26">
        <v>0</v>
      </c>
      <c r="P319" s="26">
        <v>0</v>
      </c>
      <c r="Q319" s="26">
        <v>11207000</v>
      </c>
      <c r="R319" s="26">
        <v>100</v>
      </c>
      <c r="S319" s="26"/>
    </row>
    <row r="320" spans="1:19" x14ac:dyDescent="0.2">
      <c r="A320" s="10" t="s">
        <v>589</v>
      </c>
      <c r="B320" s="86" t="s">
        <v>225</v>
      </c>
      <c r="C320" s="26">
        <v>11207000</v>
      </c>
      <c r="D320" s="26">
        <v>0</v>
      </c>
      <c r="E320" s="26">
        <v>0</v>
      </c>
      <c r="F320" s="26">
        <v>0</v>
      </c>
      <c r="G320" s="26">
        <v>0</v>
      </c>
      <c r="H320" s="26">
        <v>11207000</v>
      </c>
      <c r="I320" s="26">
        <v>9339168</v>
      </c>
      <c r="J320" s="26">
        <v>9339168</v>
      </c>
      <c r="K320" s="26">
        <v>0</v>
      </c>
      <c r="L320" s="26">
        <v>0</v>
      </c>
      <c r="M320" s="26">
        <v>0</v>
      </c>
      <c r="N320" s="26">
        <v>0</v>
      </c>
      <c r="O320" s="26">
        <v>0</v>
      </c>
      <c r="P320" s="26">
        <v>0</v>
      </c>
      <c r="Q320" s="26">
        <v>11207000</v>
      </c>
      <c r="R320" s="26">
        <v>100</v>
      </c>
      <c r="S320" s="26"/>
    </row>
    <row r="321" spans="1:19" x14ac:dyDescent="0.2">
      <c r="A321" s="10" t="s">
        <v>590</v>
      </c>
      <c r="B321" s="86" t="s">
        <v>227</v>
      </c>
      <c r="C321" s="26">
        <v>11207000</v>
      </c>
      <c r="D321" s="26">
        <v>0</v>
      </c>
      <c r="E321" s="26">
        <v>0</v>
      </c>
      <c r="F321" s="26">
        <v>0</v>
      </c>
      <c r="G321" s="26">
        <v>0</v>
      </c>
      <c r="H321" s="26">
        <v>11207000</v>
      </c>
      <c r="I321" s="26">
        <v>9339168</v>
      </c>
      <c r="J321" s="26">
        <v>9339168</v>
      </c>
      <c r="K321" s="26">
        <v>0</v>
      </c>
      <c r="L321" s="26">
        <v>0</v>
      </c>
      <c r="M321" s="26">
        <v>0</v>
      </c>
      <c r="N321" s="26">
        <v>0</v>
      </c>
      <c r="O321" s="26">
        <v>0</v>
      </c>
      <c r="P321" s="26">
        <v>0</v>
      </c>
      <c r="Q321" s="26">
        <v>11207000</v>
      </c>
      <c r="R321" s="26">
        <v>100</v>
      </c>
      <c r="S321" s="26"/>
    </row>
    <row r="322" spans="1:19" x14ac:dyDescent="0.2">
      <c r="A322" s="10" t="s">
        <v>591</v>
      </c>
      <c r="B322" s="86" t="s">
        <v>592</v>
      </c>
      <c r="C322" s="26">
        <v>11207000</v>
      </c>
      <c r="D322" s="26">
        <v>0</v>
      </c>
      <c r="E322" s="26">
        <v>0</v>
      </c>
      <c r="F322" s="26">
        <v>0</v>
      </c>
      <c r="G322" s="26">
        <v>0</v>
      </c>
      <c r="H322" s="26">
        <v>11207000</v>
      </c>
      <c r="I322" s="26">
        <v>9339168</v>
      </c>
      <c r="J322" s="26">
        <v>9339168</v>
      </c>
      <c r="K322" s="26">
        <v>0</v>
      </c>
      <c r="L322" s="26">
        <v>0</v>
      </c>
      <c r="M322" s="26">
        <v>0</v>
      </c>
      <c r="N322" s="26">
        <v>0</v>
      </c>
      <c r="O322" s="26">
        <v>0</v>
      </c>
      <c r="P322" s="26">
        <v>0</v>
      </c>
      <c r="Q322" s="26">
        <v>11207000</v>
      </c>
      <c r="R322" s="26">
        <v>100</v>
      </c>
      <c r="S322" s="26"/>
    </row>
    <row r="323" spans="1:19" x14ac:dyDescent="0.2">
      <c r="A323" s="10" t="s">
        <v>593</v>
      </c>
      <c r="B323" s="86" t="s">
        <v>237</v>
      </c>
      <c r="C323" s="26">
        <v>2631264000</v>
      </c>
      <c r="D323" s="26">
        <v>72259708</v>
      </c>
      <c r="E323" s="26">
        <v>203312407</v>
      </c>
      <c r="F323" s="26">
        <v>0</v>
      </c>
      <c r="G323" s="26">
        <v>0</v>
      </c>
      <c r="H323" s="26">
        <v>2500211301</v>
      </c>
      <c r="I323" s="26">
        <v>2061667303</v>
      </c>
      <c r="J323" s="26">
        <v>2061667303</v>
      </c>
      <c r="K323" s="26">
        <v>2056206012</v>
      </c>
      <c r="L323" s="26">
        <v>2056206012</v>
      </c>
      <c r="M323" s="26">
        <v>0</v>
      </c>
      <c r="N323" s="26">
        <v>0</v>
      </c>
      <c r="O323" s="26">
        <v>0</v>
      </c>
      <c r="P323" s="26">
        <v>0</v>
      </c>
      <c r="Q323" s="26">
        <v>444005289</v>
      </c>
      <c r="R323" s="26">
        <v>168.18181836417801</v>
      </c>
      <c r="S323" s="26"/>
    </row>
    <row r="324" spans="1:19" x14ac:dyDescent="0.2">
      <c r="A324" s="10" t="s">
        <v>594</v>
      </c>
      <c r="B324" s="86" t="s">
        <v>239</v>
      </c>
      <c r="C324" s="26">
        <v>2631264000</v>
      </c>
      <c r="D324" s="26">
        <v>0</v>
      </c>
      <c r="E324" s="26">
        <v>203312407</v>
      </c>
      <c r="F324" s="26">
        <v>0</v>
      </c>
      <c r="G324" s="26">
        <v>0</v>
      </c>
      <c r="H324" s="26">
        <v>2427951593</v>
      </c>
      <c r="I324" s="26">
        <v>1989407595</v>
      </c>
      <c r="J324" s="26">
        <v>1989407595</v>
      </c>
      <c r="K324" s="26">
        <v>2020076158</v>
      </c>
      <c r="L324" s="26">
        <v>2020076158</v>
      </c>
      <c r="M324" s="26">
        <v>0</v>
      </c>
      <c r="N324" s="26">
        <v>0</v>
      </c>
      <c r="O324" s="26">
        <v>0</v>
      </c>
      <c r="P324" s="26">
        <v>0</v>
      </c>
      <c r="Q324" s="26">
        <v>407875435</v>
      </c>
      <c r="R324" s="26">
        <v>118.18181836417801</v>
      </c>
      <c r="S324" s="26"/>
    </row>
    <row r="325" spans="1:19" x14ac:dyDescent="0.2">
      <c r="A325" s="10" t="s">
        <v>595</v>
      </c>
      <c r="B325" s="86" t="s">
        <v>596</v>
      </c>
      <c r="C325" s="26">
        <v>2631264000</v>
      </c>
      <c r="D325" s="26">
        <v>0</v>
      </c>
      <c r="E325" s="26">
        <v>203312407</v>
      </c>
      <c r="F325" s="26">
        <v>0</v>
      </c>
      <c r="G325" s="26">
        <v>0</v>
      </c>
      <c r="H325" s="26">
        <v>2427951593</v>
      </c>
      <c r="I325" s="26">
        <v>1989407595</v>
      </c>
      <c r="J325" s="26">
        <v>1989407595</v>
      </c>
      <c r="K325" s="26">
        <v>2020076158</v>
      </c>
      <c r="L325" s="26">
        <v>2020076158</v>
      </c>
      <c r="M325" s="26">
        <v>0</v>
      </c>
      <c r="N325" s="26">
        <v>0</v>
      </c>
      <c r="O325" s="26">
        <v>0</v>
      </c>
      <c r="P325" s="26">
        <v>0</v>
      </c>
      <c r="Q325" s="26">
        <v>407875435</v>
      </c>
      <c r="R325" s="26">
        <v>118.18181836417801</v>
      </c>
      <c r="S325" s="26"/>
    </row>
    <row r="326" spans="1:19" x14ac:dyDescent="0.2">
      <c r="A326" s="10" t="s">
        <v>597</v>
      </c>
      <c r="B326" s="86" t="s">
        <v>598</v>
      </c>
      <c r="C326" s="26">
        <v>0</v>
      </c>
      <c r="D326" s="26">
        <v>0</v>
      </c>
      <c r="E326" s="26">
        <v>0</v>
      </c>
      <c r="F326" s="26">
        <v>0</v>
      </c>
      <c r="G326" s="26">
        <v>0</v>
      </c>
      <c r="H326" s="26">
        <v>0</v>
      </c>
      <c r="I326" s="26">
        <v>0</v>
      </c>
      <c r="J326" s="26">
        <v>0</v>
      </c>
      <c r="K326" s="26">
        <v>0</v>
      </c>
      <c r="L326" s="26">
        <v>0</v>
      </c>
      <c r="M326" s="26">
        <v>0</v>
      </c>
      <c r="N326" s="26">
        <v>0</v>
      </c>
      <c r="O326" s="26">
        <v>0</v>
      </c>
      <c r="P326" s="26">
        <v>0</v>
      </c>
      <c r="Q326" s="26">
        <v>0</v>
      </c>
      <c r="R326" s="26">
        <v>100</v>
      </c>
      <c r="S326" s="26"/>
    </row>
    <row r="327" spans="1:19" x14ac:dyDescent="0.2">
      <c r="A327" s="10" t="s">
        <v>597</v>
      </c>
      <c r="B327" s="86" t="s">
        <v>598</v>
      </c>
      <c r="C327" s="26">
        <v>2631264000</v>
      </c>
      <c r="D327" s="26">
        <v>0</v>
      </c>
      <c r="E327" s="26">
        <v>203312407</v>
      </c>
      <c r="F327" s="26">
        <v>0</v>
      </c>
      <c r="G327" s="26">
        <v>0</v>
      </c>
      <c r="H327" s="26">
        <v>2427951593</v>
      </c>
      <c r="I327" s="26">
        <v>1989407595</v>
      </c>
      <c r="J327" s="26">
        <v>1989407595</v>
      </c>
      <c r="K327" s="26">
        <v>2020076158</v>
      </c>
      <c r="L327" s="26">
        <v>2020076158</v>
      </c>
      <c r="M327" s="26">
        <v>0</v>
      </c>
      <c r="N327" s="26">
        <v>0</v>
      </c>
      <c r="O327" s="26">
        <v>0</v>
      </c>
      <c r="P327" s="26">
        <v>0</v>
      </c>
      <c r="Q327" s="26">
        <v>407875435</v>
      </c>
      <c r="R327" s="26">
        <v>18.181818364178202</v>
      </c>
      <c r="S327" s="26"/>
    </row>
    <row r="328" spans="1:19" x14ac:dyDescent="0.2">
      <c r="A328" s="10" t="s">
        <v>599</v>
      </c>
      <c r="B328" s="86" t="s">
        <v>600</v>
      </c>
      <c r="C328" s="26">
        <v>2411992000</v>
      </c>
      <c r="D328" s="26">
        <v>0</v>
      </c>
      <c r="E328" s="26">
        <v>168677130</v>
      </c>
      <c r="F328" s="26">
        <v>0</v>
      </c>
      <c r="G328" s="26">
        <v>0</v>
      </c>
      <c r="H328" s="26">
        <v>2243314870</v>
      </c>
      <c r="I328" s="26">
        <v>1841316204</v>
      </c>
      <c r="J328" s="26">
        <v>1841316204</v>
      </c>
      <c r="K328" s="26">
        <v>1835439435</v>
      </c>
      <c r="L328" s="26">
        <v>1835439435</v>
      </c>
      <c r="M328" s="26">
        <v>0</v>
      </c>
      <c r="N328" s="26">
        <v>0</v>
      </c>
      <c r="O328" s="26">
        <v>0</v>
      </c>
      <c r="P328" s="26">
        <v>0</v>
      </c>
      <c r="Q328" s="26">
        <v>407875435</v>
      </c>
      <c r="R328" s="26">
        <v>18.181818364178202</v>
      </c>
      <c r="S328" s="26"/>
    </row>
    <row r="329" spans="1:19" x14ac:dyDescent="0.2">
      <c r="A329" s="10" t="s">
        <v>601</v>
      </c>
      <c r="B329" s="86" t="s">
        <v>602</v>
      </c>
      <c r="C329" s="26">
        <v>219272000</v>
      </c>
      <c r="D329" s="26">
        <v>0</v>
      </c>
      <c r="E329" s="26">
        <v>34635277</v>
      </c>
      <c r="F329" s="26">
        <v>0</v>
      </c>
      <c r="G329" s="26">
        <v>0</v>
      </c>
      <c r="H329" s="26">
        <v>184636723</v>
      </c>
      <c r="I329" s="26">
        <v>148091391</v>
      </c>
      <c r="J329" s="26">
        <v>148091391</v>
      </c>
      <c r="K329" s="26">
        <v>184636723</v>
      </c>
      <c r="L329" s="26">
        <v>184636723</v>
      </c>
      <c r="M329" s="26">
        <v>0</v>
      </c>
      <c r="N329" s="26">
        <v>0</v>
      </c>
      <c r="O329" s="26">
        <v>0</v>
      </c>
      <c r="P329" s="26">
        <v>0</v>
      </c>
      <c r="Q329" s="26">
        <v>0</v>
      </c>
      <c r="R329" s="26">
        <v>0</v>
      </c>
      <c r="S329" s="26"/>
    </row>
    <row r="330" spans="1:19" x14ac:dyDescent="0.2">
      <c r="A330" s="10" t="s">
        <v>603</v>
      </c>
      <c r="B330" s="86" t="s">
        <v>285</v>
      </c>
      <c r="C330" s="26">
        <v>0</v>
      </c>
      <c r="D330" s="26">
        <v>72259708</v>
      </c>
      <c r="E330" s="26">
        <v>0</v>
      </c>
      <c r="F330" s="26">
        <v>0</v>
      </c>
      <c r="G330" s="26">
        <v>0</v>
      </c>
      <c r="H330" s="26">
        <v>72259708</v>
      </c>
      <c r="I330" s="26">
        <v>72259708</v>
      </c>
      <c r="J330" s="26">
        <v>72259708</v>
      </c>
      <c r="K330" s="26">
        <v>36129854</v>
      </c>
      <c r="L330" s="26">
        <v>36129854</v>
      </c>
      <c r="M330" s="26">
        <v>0</v>
      </c>
      <c r="N330" s="26">
        <v>0</v>
      </c>
      <c r="O330" s="26">
        <v>0</v>
      </c>
      <c r="P330" s="26">
        <v>0</v>
      </c>
      <c r="Q330" s="26">
        <v>36129854</v>
      </c>
      <c r="R330" s="26">
        <v>50</v>
      </c>
      <c r="S330" s="26"/>
    </row>
    <row r="331" spans="1:19" x14ac:dyDescent="0.2">
      <c r="A331" s="10" t="s">
        <v>604</v>
      </c>
      <c r="B331" s="86" t="s">
        <v>287</v>
      </c>
      <c r="C331" s="26">
        <v>0</v>
      </c>
      <c r="D331" s="26">
        <v>72259708</v>
      </c>
      <c r="E331" s="26">
        <v>0</v>
      </c>
      <c r="F331" s="26">
        <v>0</v>
      </c>
      <c r="G331" s="26">
        <v>0</v>
      </c>
      <c r="H331" s="26">
        <v>72259708</v>
      </c>
      <c r="I331" s="26">
        <v>72259708</v>
      </c>
      <c r="J331" s="26">
        <v>72259708</v>
      </c>
      <c r="K331" s="26">
        <v>36129854</v>
      </c>
      <c r="L331" s="26">
        <v>36129854</v>
      </c>
      <c r="M331" s="26">
        <v>0</v>
      </c>
      <c r="N331" s="26">
        <v>0</v>
      </c>
      <c r="O331" s="26">
        <v>0</v>
      </c>
      <c r="P331" s="26">
        <v>0</v>
      </c>
      <c r="Q331" s="26">
        <v>36129854</v>
      </c>
      <c r="R331" s="26">
        <v>50</v>
      </c>
      <c r="S331" s="26"/>
    </row>
    <row r="332" spans="1:19" x14ac:dyDescent="0.2">
      <c r="A332" s="10" t="s">
        <v>605</v>
      </c>
      <c r="B332" s="86" t="s">
        <v>606</v>
      </c>
      <c r="C332" s="26">
        <v>0</v>
      </c>
      <c r="D332" s="26">
        <v>72259708</v>
      </c>
      <c r="E332" s="26">
        <v>0</v>
      </c>
      <c r="F332" s="26">
        <v>0</v>
      </c>
      <c r="G332" s="26">
        <v>0</v>
      </c>
      <c r="H332" s="26">
        <v>72259708</v>
      </c>
      <c r="I332" s="26">
        <v>72259708</v>
      </c>
      <c r="J332" s="26">
        <v>72259708</v>
      </c>
      <c r="K332" s="26">
        <v>36129854</v>
      </c>
      <c r="L332" s="26">
        <v>36129854</v>
      </c>
      <c r="M332" s="26">
        <v>0</v>
      </c>
      <c r="N332" s="26">
        <v>0</v>
      </c>
      <c r="O332" s="26">
        <v>0</v>
      </c>
      <c r="P332" s="26">
        <v>0</v>
      </c>
      <c r="Q332" s="26">
        <v>36129854</v>
      </c>
      <c r="R332" s="26">
        <v>50</v>
      </c>
      <c r="S332" s="26"/>
    </row>
    <row r="333" spans="1:19" x14ac:dyDescent="0.2">
      <c r="A333" s="10" t="s">
        <v>607</v>
      </c>
      <c r="B333" s="86" t="s">
        <v>300</v>
      </c>
      <c r="C333" s="26">
        <v>0</v>
      </c>
      <c r="D333" s="26">
        <v>1054644585</v>
      </c>
      <c r="E333" s="26">
        <v>0</v>
      </c>
      <c r="F333" s="26">
        <v>0</v>
      </c>
      <c r="G333" s="26">
        <v>0</v>
      </c>
      <c r="H333" s="26">
        <v>1054644585</v>
      </c>
      <c r="I333" s="26">
        <v>1054644585</v>
      </c>
      <c r="J333" s="26">
        <v>1054644585</v>
      </c>
      <c r="K333" s="26">
        <v>1054644585</v>
      </c>
      <c r="L333" s="26">
        <v>1054644585</v>
      </c>
      <c r="M333" s="26">
        <v>0</v>
      </c>
      <c r="N333" s="26">
        <v>0</v>
      </c>
      <c r="O333" s="26">
        <v>0</v>
      </c>
      <c r="P333" s="26">
        <v>0</v>
      </c>
      <c r="Q333" s="26">
        <v>0</v>
      </c>
      <c r="R333" s="26">
        <v>100</v>
      </c>
      <c r="S333" s="26"/>
    </row>
    <row r="334" spans="1:19" x14ac:dyDescent="0.2">
      <c r="A334" s="10" t="s">
        <v>608</v>
      </c>
      <c r="B334" s="86" t="s">
        <v>353</v>
      </c>
      <c r="C334" s="26">
        <v>0</v>
      </c>
      <c r="D334" s="26">
        <v>1054644585</v>
      </c>
      <c r="E334" s="26">
        <v>0</v>
      </c>
      <c r="F334" s="26">
        <v>0</v>
      </c>
      <c r="G334" s="26">
        <v>0</v>
      </c>
      <c r="H334" s="26">
        <v>1054644585</v>
      </c>
      <c r="I334" s="26">
        <v>1054644585</v>
      </c>
      <c r="J334" s="26">
        <v>1054644585</v>
      </c>
      <c r="K334" s="26">
        <v>1054644585</v>
      </c>
      <c r="L334" s="26">
        <v>1054644585</v>
      </c>
      <c r="M334" s="26">
        <v>0</v>
      </c>
      <c r="N334" s="26">
        <v>0</v>
      </c>
      <c r="O334" s="26">
        <v>0</v>
      </c>
      <c r="P334" s="26">
        <v>0</v>
      </c>
      <c r="Q334" s="26">
        <v>0</v>
      </c>
      <c r="R334" s="26">
        <v>100</v>
      </c>
      <c r="S334" s="26"/>
    </row>
    <row r="335" spans="1:19" x14ac:dyDescent="0.2">
      <c r="A335" s="10" t="s">
        <v>609</v>
      </c>
      <c r="B335" s="86" t="s">
        <v>355</v>
      </c>
      <c r="C335" s="26">
        <v>0</v>
      </c>
      <c r="D335" s="26">
        <v>1054644585</v>
      </c>
      <c r="E335" s="26">
        <v>0</v>
      </c>
      <c r="F335" s="26">
        <v>0</v>
      </c>
      <c r="G335" s="26">
        <v>0</v>
      </c>
      <c r="H335" s="26">
        <v>1054644585</v>
      </c>
      <c r="I335" s="26">
        <v>1054644585</v>
      </c>
      <c r="J335" s="26">
        <v>1054644585</v>
      </c>
      <c r="K335" s="26">
        <v>1054644585</v>
      </c>
      <c r="L335" s="26">
        <v>1054644585</v>
      </c>
      <c r="M335" s="26">
        <v>0</v>
      </c>
      <c r="N335" s="26">
        <v>0</v>
      </c>
      <c r="O335" s="26">
        <v>0</v>
      </c>
      <c r="P335" s="26">
        <v>0</v>
      </c>
      <c r="Q335" s="26">
        <v>0</v>
      </c>
      <c r="R335" s="26">
        <v>100</v>
      </c>
      <c r="S335" s="26"/>
    </row>
    <row r="336" spans="1:19" x14ac:dyDescent="0.2">
      <c r="A336" s="10" t="s">
        <v>610</v>
      </c>
      <c r="B336" s="86" t="s">
        <v>611</v>
      </c>
      <c r="C336" s="26">
        <v>0</v>
      </c>
      <c r="D336" s="26">
        <v>448345037</v>
      </c>
      <c r="E336" s="26">
        <v>0</v>
      </c>
      <c r="F336" s="26">
        <v>0</v>
      </c>
      <c r="G336" s="26">
        <v>0</v>
      </c>
      <c r="H336" s="26">
        <v>448345037</v>
      </c>
      <c r="I336" s="26">
        <v>448345037</v>
      </c>
      <c r="J336" s="26">
        <v>448345037</v>
      </c>
      <c r="K336" s="26">
        <v>448345037</v>
      </c>
      <c r="L336" s="26">
        <v>448345037</v>
      </c>
      <c r="M336" s="26">
        <v>0</v>
      </c>
      <c r="N336" s="26">
        <v>0</v>
      </c>
      <c r="O336" s="26">
        <v>0</v>
      </c>
      <c r="P336" s="26">
        <v>0</v>
      </c>
      <c r="Q336" s="26">
        <v>0</v>
      </c>
      <c r="R336" s="26">
        <v>0</v>
      </c>
      <c r="S336" s="26"/>
    </row>
    <row r="337" spans="1:19" x14ac:dyDescent="0.2">
      <c r="A337" s="10" t="s">
        <v>612</v>
      </c>
      <c r="B337" s="86" t="s">
        <v>613</v>
      </c>
      <c r="C337" s="26">
        <v>0</v>
      </c>
      <c r="D337" s="26">
        <v>83931754</v>
      </c>
      <c r="E337" s="26">
        <v>0</v>
      </c>
      <c r="F337" s="26">
        <v>0</v>
      </c>
      <c r="G337" s="26">
        <v>0</v>
      </c>
      <c r="H337" s="26">
        <v>83931754</v>
      </c>
      <c r="I337" s="26">
        <v>83931754</v>
      </c>
      <c r="J337" s="26">
        <v>83931754</v>
      </c>
      <c r="K337" s="26">
        <v>83931754</v>
      </c>
      <c r="L337" s="26">
        <v>83931754</v>
      </c>
      <c r="M337" s="26">
        <v>0</v>
      </c>
      <c r="N337" s="26">
        <v>0</v>
      </c>
      <c r="O337" s="26">
        <v>0</v>
      </c>
      <c r="P337" s="26">
        <v>0</v>
      </c>
      <c r="Q337" s="26">
        <v>0</v>
      </c>
      <c r="R337" s="26">
        <v>0</v>
      </c>
      <c r="S337" s="26"/>
    </row>
    <row r="338" spans="1:19" x14ac:dyDescent="0.2">
      <c r="A338" s="10" t="s">
        <v>614</v>
      </c>
      <c r="B338" s="86" t="s">
        <v>615</v>
      </c>
      <c r="C338" s="26">
        <v>0</v>
      </c>
      <c r="D338" s="26">
        <v>566203</v>
      </c>
      <c r="E338" s="26">
        <v>0</v>
      </c>
      <c r="F338" s="26">
        <v>0</v>
      </c>
      <c r="G338" s="26">
        <v>0</v>
      </c>
      <c r="H338" s="26">
        <v>566203</v>
      </c>
      <c r="I338" s="26">
        <v>566203</v>
      </c>
      <c r="J338" s="26">
        <v>566203</v>
      </c>
      <c r="K338" s="26">
        <v>566203</v>
      </c>
      <c r="L338" s="26">
        <v>566203</v>
      </c>
      <c r="M338" s="26">
        <v>0</v>
      </c>
      <c r="N338" s="26">
        <v>0</v>
      </c>
      <c r="O338" s="26">
        <v>0</v>
      </c>
      <c r="P338" s="26">
        <v>0</v>
      </c>
      <c r="Q338" s="26">
        <v>0</v>
      </c>
      <c r="R338" s="26">
        <v>0</v>
      </c>
      <c r="S338" s="26"/>
    </row>
    <row r="339" spans="1:19" x14ac:dyDescent="0.2">
      <c r="A339" s="10" t="s">
        <v>616</v>
      </c>
      <c r="B339" s="86" t="s">
        <v>617</v>
      </c>
      <c r="C339" s="26">
        <v>0</v>
      </c>
      <c r="D339" s="26">
        <v>509496387</v>
      </c>
      <c r="E339" s="26">
        <v>0</v>
      </c>
      <c r="F339" s="26">
        <v>0</v>
      </c>
      <c r="G339" s="26">
        <v>0</v>
      </c>
      <c r="H339" s="26">
        <v>509496387</v>
      </c>
      <c r="I339" s="26">
        <v>509496387</v>
      </c>
      <c r="J339" s="26">
        <v>509496387</v>
      </c>
      <c r="K339" s="26">
        <v>509496387</v>
      </c>
      <c r="L339" s="26">
        <v>509496387</v>
      </c>
      <c r="M339" s="26">
        <v>0</v>
      </c>
      <c r="N339" s="26">
        <v>0</v>
      </c>
      <c r="O339" s="26">
        <v>0</v>
      </c>
      <c r="P339" s="26">
        <v>0</v>
      </c>
      <c r="Q339" s="26">
        <v>0</v>
      </c>
      <c r="R339" s="26">
        <v>0</v>
      </c>
      <c r="S339" s="26"/>
    </row>
    <row r="340" spans="1:19" x14ac:dyDescent="0.2">
      <c r="A340" s="10" t="s">
        <v>618</v>
      </c>
      <c r="B340" s="86" t="s">
        <v>619</v>
      </c>
      <c r="C340" s="26">
        <v>0</v>
      </c>
      <c r="D340" s="26">
        <v>9215296</v>
      </c>
      <c r="E340" s="26">
        <v>0</v>
      </c>
      <c r="F340" s="26">
        <v>0</v>
      </c>
      <c r="G340" s="26">
        <v>0</v>
      </c>
      <c r="H340" s="26">
        <v>9215296</v>
      </c>
      <c r="I340" s="26">
        <v>9215296</v>
      </c>
      <c r="J340" s="26">
        <v>9215296</v>
      </c>
      <c r="K340" s="26">
        <v>9215296</v>
      </c>
      <c r="L340" s="26">
        <v>9215296</v>
      </c>
      <c r="M340" s="26">
        <v>0</v>
      </c>
      <c r="N340" s="26">
        <v>0</v>
      </c>
      <c r="O340" s="26">
        <v>0</v>
      </c>
      <c r="P340" s="26">
        <v>0</v>
      </c>
      <c r="Q340" s="26">
        <v>0</v>
      </c>
      <c r="R340" s="26">
        <v>0</v>
      </c>
      <c r="S340" s="26"/>
    </row>
    <row r="341" spans="1:19" x14ac:dyDescent="0.2">
      <c r="A341" s="10" t="s">
        <v>620</v>
      </c>
      <c r="B341" s="86" t="s">
        <v>621</v>
      </c>
      <c r="C341" s="26">
        <v>0</v>
      </c>
      <c r="D341" s="26">
        <v>0</v>
      </c>
      <c r="E341" s="26">
        <v>0</v>
      </c>
      <c r="F341" s="26">
        <v>0</v>
      </c>
      <c r="G341" s="26">
        <v>0</v>
      </c>
      <c r="H341" s="26">
        <v>0</v>
      </c>
      <c r="I341" s="26">
        <v>0</v>
      </c>
      <c r="J341" s="26">
        <v>0</v>
      </c>
      <c r="K341" s="26">
        <v>0</v>
      </c>
      <c r="L341" s="26">
        <v>0</v>
      </c>
      <c r="M341" s="26">
        <v>0</v>
      </c>
      <c r="N341" s="26">
        <v>0</v>
      </c>
      <c r="O341" s="26">
        <v>0</v>
      </c>
      <c r="P341" s="26">
        <v>0</v>
      </c>
      <c r="Q341" s="26">
        <v>0</v>
      </c>
      <c r="R341" s="26">
        <v>100</v>
      </c>
      <c r="S341" s="26"/>
    </row>
    <row r="342" spans="1:19" x14ac:dyDescent="0.2">
      <c r="A342" s="10" t="s">
        <v>622</v>
      </c>
      <c r="B342" s="86" t="s">
        <v>623</v>
      </c>
      <c r="C342" s="26">
        <v>0</v>
      </c>
      <c r="D342" s="26">
        <v>3089908</v>
      </c>
      <c r="E342" s="26">
        <v>0</v>
      </c>
      <c r="F342" s="26">
        <v>0</v>
      </c>
      <c r="G342" s="26">
        <v>0</v>
      </c>
      <c r="H342" s="26">
        <v>3089908</v>
      </c>
      <c r="I342" s="26">
        <v>3089908</v>
      </c>
      <c r="J342" s="26">
        <v>3089908</v>
      </c>
      <c r="K342" s="26">
        <v>3089908</v>
      </c>
      <c r="L342" s="26">
        <v>3089908</v>
      </c>
      <c r="M342" s="26">
        <v>0</v>
      </c>
      <c r="N342" s="26">
        <v>0</v>
      </c>
      <c r="O342" s="26">
        <v>0</v>
      </c>
      <c r="P342" s="26">
        <v>0</v>
      </c>
      <c r="Q342" s="26">
        <v>0</v>
      </c>
      <c r="R342" s="26">
        <v>0</v>
      </c>
      <c r="S342" s="26"/>
    </row>
    <row r="343" spans="1:19" x14ac:dyDescent="0.2">
      <c r="A343" s="10" t="s">
        <v>624</v>
      </c>
      <c r="B343" s="86" t="s">
        <v>625</v>
      </c>
      <c r="C343" s="26">
        <v>120258819000</v>
      </c>
      <c r="D343" s="26">
        <v>25893317194</v>
      </c>
      <c r="E343" s="26">
        <v>0</v>
      </c>
      <c r="F343" s="26">
        <v>0</v>
      </c>
      <c r="G343" s="26">
        <v>0</v>
      </c>
      <c r="H343" s="26">
        <v>146152136194</v>
      </c>
      <c r="I343" s="26">
        <v>126108999700</v>
      </c>
      <c r="J343" s="26">
        <v>126108999700</v>
      </c>
      <c r="K343" s="26">
        <v>119352347300.97</v>
      </c>
      <c r="L343" s="26">
        <v>119352347300.97</v>
      </c>
      <c r="M343" s="26">
        <v>0</v>
      </c>
      <c r="N343" s="26">
        <v>0</v>
      </c>
      <c r="O343" s="26">
        <v>0</v>
      </c>
      <c r="P343" s="26">
        <v>0</v>
      </c>
      <c r="Q343" s="26">
        <v>26799788893.029999</v>
      </c>
      <c r="R343" s="26">
        <v>286.58287772300201</v>
      </c>
      <c r="S343" s="26"/>
    </row>
    <row r="344" spans="1:19" x14ac:dyDescent="0.2">
      <c r="A344" s="10" t="s">
        <v>626</v>
      </c>
      <c r="B344" s="86" t="s">
        <v>57</v>
      </c>
      <c r="C344" s="26">
        <v>120258819000</v>
      </c>
      <c r="D344" s="26">
        <v>25893317194</v>
      </c>
      <c r="E344" s="26">
        <v>0</v>
      </c>
      <c r="F344" s="26">
        <v>0</v>
      </c>
      <c r="G344" s="26">
        <v>0</v>
      </c>
      <c r="H344" s="26">
        <v>146152136194</v>
      </c>
      <c r="I344" s="26">
        <v>126108999700</v>
      </c>
      <c r="J344" s="26">
        <v>126108999700</v>
      </c>
      <c r="K344" s="26">
        <v>119352347300.97</v>
      </c>
      <c r="L344" s="26">
        <v>119352347300.97</v>
      </c>
      <c r="M344" s="26">
        <v>0</v>
      </c>
      <c r="N344" s="26">
        <v>0</v>
      </c>
      <c r="O344" s="26">
        <v>0</v>
      </c>
      <c r="P344" s="26">
        <v>0</v>
      </c>
      <c r="Q344" s="26">
        <v>26799788893.029999</v>
      </c>
      <c r="R344" s="26">
        <v>286.58287772300201</v>
      </c>
      <c r="S344" s="26"/>
    </row>
    <row r="345" spans="1:19" x14ac:dyDescent="0.2">
      <c r="A345" s="10" t="s">
        <v>627</v>
      </c>
      <c r="B345" s="86" t="s">
        <v>59</v>
      </c>
      <c r="C345" s="26">
        <v>120253163000</v>
      </c>
      <c r="D345" s="26">
        <v>15086879477</v>
      </c>
      <c r="E345" s="26">
        <v>0</v>
      </c>
      <c r="F345" s="26">
        <v>0</v>
      </c>
      <c r="G345" s="26">
        <v>0</v>
      </c>
      <c r="H345" s="26">
        <v>135340042477</v>
      </c>
      <c r="I345" s="26">
        <v>115297848649</v>
      </c>
      <c r="J345" s="26">
        <v>115297848649</v>
      </c>
      <c r="K345" s="26">
        <v>108545908174.67</v>
      </c>
      <c r="L345" s="26">
        <v>108545908174.67</v>
      </c>
      <c r="M345" s="26">
        <v>0</v>
      </c>
      <c r="N345" s="26">
        <v>0</v>
      </c>
      <c r="O345" s="26">
        <v>0</v>
      </c>
      <c r="P345" s="26">
        <v>0</v>
      </c>
      <c r="Q345" s="26">
        <v>26794134302.330002</v>
      </c>
      <c r="R345" s="26">
        <v>186.60779462540702</v>
      </c>
      <c r="S345" s="26"/>
    </row>
    <row r="346" spans="1:19" x14ac:dyDescent="0.2">
      <c r="A346" s="10" t="s">
        <v>628</v>
      </c>
      <c r="B346" s="86" t="s">
        <v>143</v>
      </c>
      <c r="C346" s="26">
        <v>120253163000</v>
      </c>
      <c r="D346" s="26">
        <v>15086879477</v>
      </c>
      <c r="E346" s="26">
        <v>0</v>
      </c>
      <c r="F346" s="26">
        <v>0</v>
      </c>
      <c r="G346" s="26">
        <v>0</v>
      </c>
      <c r="H346" s="26">
        <v>135340042477</v>
      </c>
      <c r="I346" s="26">
        <v>115297848649</v>
      </c>
      <c r="J346" s="26">
        <v>115297848649</v>
      </c>
      <c r="K346" s="26">
        <v>108545908174.67</v>
      </c>
      <c r="L346" s="26">
        <v>108545908174.67</v>
      </c>
      <c r="M346" s="26">
        <v>0</v>
      </c>
      <c r="N346" s="26">
        <v>0</v>
      </c>
      <c r="O346" s="26">
        <v>0</v>
      </c>
      <c r="P346" s="26">
        <v>0</v>
      </c>
      <c r="Q346" s="26">
        <v>26794134302.330002</v>
      </c>
      <c r="R346" s="26">
        <v>186.60779462540702</v>
      </c>
      <c r="S346" s="26"/>
    </row>
    <row r="347" spans="1:19" x14ac:dyDescent="0.2">
      <c r="A347" s="10" t="s">
        <v>629</v>
      </c>
      <c r="B347" s="86" t="s">
        <v>237</v>
      </c>
      <c r="C347" s="26">
        <v>120253163000</v>
      </c>
      <c r="D347" s="26">
        <v>15086879477</v>
      </c>
      <c r="E347" s="26">
        <v>0</v>
      </c>
      <c r="F347" s="26">
        <v>0</v>
      </c>
      <c r="G347" s="26">
        <v>0</v>
      </c>
      <c r="H347" s="26">
        <v>135340042477</v>
      </c>
      <c r="I347" s="26">
        <v>115297848649</v>
      </c>
      <c r="J347" s="26">
        <v>115297848649</v>
      </c>
      <c r="K347" s="26">
        <v>108545908174.67</v>
      </c>
      <c r="L347" s="26">
        <v>108545908174.67</v>
      </c>
      <c r="M347" s="26">
        <v>0</v>
      </c>
      <c r="N347" s="26">
        <v>0</v>
      </c>
      <c r="O347" s="26">
        <v>0</v>
      </c>
      <c r="P347" s="26">
        <v>0</v>
      </c>
      <c r="Q347" s="26">
        <v>26794134302.330002</v>
      </c>
      <c r="R347" s="26">
        <v>186.60779462540702</v>
      </c>
      <c r="S347" s="26"/>
    </row>
    <row r="348" spans="1:19" x14ac:dyDescent="0.2">
      <c r="A348" s="10" t="s">
        <v>630</v>
      </c>
      <c r="B348" s="86" t="s">
        <v>239</v>
      </c>
      <c r="C348" s="26">
        <v>39792665000</v>
      </c>
      <c r="D348" s="26">
        <v>2963509471</v>
      </c>
      <c r="E348" s="26">
        <v>0</v>
      </c>
      <c r="F348" s="26">
        <v>0</v>
      </c>
      <c r="G348" s="26">
        <v>0</v>
      </c>
      <c r="H348" s="26">
        <v>42756174471</v>
      </c>
      <c r="I348" s="26">
        <v>36124063639</v>
      </c>
      <c r="J348" s="26">
        <v>36124063639</v>
      </c>
      <c r="K348" s="26">
        <v>35609338878</v>
      </c>
      <c r="L348" s="26">
        <v>35609338878</v>
      </c>
      <c r="M348" s="26">
        <v>0</v>
      </c>
      <c r="N348" s="26">
        <v>0</v>
      </c>
      <c r="O348" s="26">
        <v>0</v>
      </c>
      <c r="P348" s="26">
        <v>0</v>
      </c>
      <c r="Q348" s="26">
        <v>7146835593</v>
      </c>
      <c r="R348" s="26">
        <v>118.18181818390001</v>
      </c>
      <c r="S348" s="26"/>
    </row>
    <row r="349" spans="1:19" x14ac:dyDescent="0.2">
      <c r="A349" s="10" t="s">
        <v>631</v>
      </c>
      <c r="B349" s="86" t="s">
        <v>596</v>
      </c>
      <c r="C349" s="26">
        <v>39792665000</v>
      </c>
      <c r="D349" s="26">
        <v>2963509471</v>
      </c>
      <c r="E349" s="26">
        <v>0</v>
      </c>
      <c r="F349" s="26">
        <v>0</v>
      </c>
      <c r="G349" s="26">
        <v>0</v>
      </c>
      <c r="H349" s="26">
        <v>42756174471</v>
      </c>
      <c r="I349" s="26">
        <v>36124063639</v>
      </c>
      <c r="J349" s="26">
        <v>36124063639</v>
      </c>
      <c r="K349" s="26">
        <v>35609338878</v>
      </c>
      <c r="L349" s="26">
        <v>35609338878</v>
      </c>
      <c r="M349" s="26">
        <v>0</v>
      </c>
      <c r="N349" s="26">
        <v>0</v>
      </c>
      <c r="O349" s="26">
        <v>0</v>
      </c>
      <c r="P349" s="26">
        <v>0</v>
      </c>
      <c r="Q349" s="26">
        <v>7146835593</v>
      </c>
      <c r="R349" s="26">
        <v>118.18181818390001</v>
      </c>
      <c r="S349" s="26"/>
    </row>
    <row r="350" spans="1:19" x14ac:dyDescent="0.2">
      <c r="A350" s="10" t="s">
        <v>632</v>
      </c>
      <c r="B350" s="86" t="s">
        <v>633</v>
      </c>
      <c r="C350" s="26">
        <v>0</v>
      </c>
      <c r="D350" s="26">
        <v>0</v>
      </c>
      <c r="E350" s="26">
        <v>0</v>
      </c>
      <c r="F350" s="26">
        <v>0</v>
      </c>
      <c r="G350" s="26">
        <v>0</v>
      </c>
      <c r="H350" s="26">
        <v>0</v>
      </c>
      <c r="I350" s="26">
        <v>0</v>
      </c>
      <c r="J350" s="26">
        <v>0</v>
      </c>
      <c r="K350" s="26">
        <v>0</v>
      </c>
      <c r="L350" s="26">
        <v>0</v>
      </c>
      <c r="M350" s="26">
        <v>0</v>
      </c>
      <c r="N350" s="26">
        <v>0</v>
      </c>
      <c r="O350" s="26">
        <v>0</v>
      </c>
      <c r="P350" s="26">
        <v>0</v>
      </c>
      <c r="Q350" s="26">
        <v>0</v>
      </c>
      <c r="R350" s="26">
        <v>100</v>
      </c>
      <c r="S350" s="26"/>
    </row>
    <row r="351" spans="1:19" x14ac:dyDescent="0.2">
      <c r="A351" s="10" t="s">
        <v>632</v>
      </c>
      <c r="B351" s="86" t="s">
        <v>633</v>
      </c>
      <c r="C351" s="26">
        <v>39792665000</v>
      </c>
      <c r="D351" s="26">
        <v>2963509471</v>
      </c>
      <c r="E351" s="26">
        <v>0</v>
      </c>
      <c r="F351" s="26">
        <v>0</v>
      </c>
      <c r="G351" s="26">
        <v>0</v>
      </c>
      <c r="H351" s="26">
        <v>42756174471</v>
      </c>
      <c r="I351" s="26">
        <v>36124063639</v>
      </c>
      <c r="J351" s="26">
        <v>36124063639</v>
      </c>
      <c r="K351" s="26">
        <v>35609338878</v>
      </c>
      <c r="L351" s="26">
        <v>35609338878</v>
      </c>
      <c r="M351" s="26">
        <v>0</v>
      </c>
      <c r="N351" s="26">
        <v>0</v>
      </c>
      <c r="O351" s="26">
        <v>0</v>
      </c>
      <c r="P351" s="26">
        <v>0</v>
      </c>
      <c r="Q351" s="26">
        <v>7146835593</v>
      </c>
      <c r="R351" s="26">
        <v>18.181818183899701</v>
      </c>
      <c r="S351" s="26"/>
    </row>
    <row r="352" spans="1:19" x14ac:dyDescent="0.2">
      <c r="A352" s="10" t="s">
        <v>634</v>
      </c>
      <c r="B352" s="86" t="s">
        <v>635</v>
      </c>
      <c r="C352" s="26">
        <v>36731691000</v>
      </c>
      <c r="D352" s="26">
        <v>2575904757</v>
      </c>
      <c r="E352" s="26">
        <v>0</v>
      </c>
      <c r="F352" s="26">
        <v>0</v>
      </c>
      <c r="G352" s="26">
        <v>0</v>
      </c>
      <c r="H352" s="26">
        <v>39307595757</v>
      </c>
      <c r="I352" s="26">
        <v>33185647257</v>
      </c>
      <c r="J352" s="26">
        <v>33185647257</v>
      </c>
      <c r="K352" s="26">
        <v>32160760164</v>
      </c>
      <c r="L352" s="26">
        <v>32160760164</v>
      </c>
      <c r="M352" s="26">
        <v>0</v>
      </c>
      <c r="N352" s="26">
        <v>0</v>
      </c>
      <c r="O352" s="26">
        <v>0</v>
      </c>
      <c r="P352" s="26">
        <v>0</v>
      </c>
      <c r="Q352" s="26">
        <v>7146835593</v>
      </c>
      <c r="R352" s="26">
        <v>18.181818183899701</v>
      </c>
      <c r="S352" s="26"/>
    </row>
    <row r="353" spans="1:19" x14ac:dyDescent="0.2">
      <c r="A353" s="10" t="s">
        <v>636</v>
      </c>
      <c r="B353" s="86" t="s">
        <v>637</v>
      </c>
      <c r="C353" s="26">
        <v>3060974000</v>
      </c>
      <c r="D353" s="26">
        <v>387604714</v>
      </c>
      <c r="E353" s="26">
        <v>0</v>
      </c>
      <c r="F353" s="26">
        <v>0</v>
      </c>
      <c r="G353" s="26">
        <v>0</v>
      </c>
      <c r="H353" s="26">
        <v>3448578714</v>
      </c>
      <c r="I353" s="26">
        <v>2938416382</v>
      </c>
      <c r="J353" s="26">
        <v>2938416382</v>
      </c>
      <c r="K353" s="26">
        <v>3448578714</v>
      </c>
      <c r="L353" s="26">
        <v>3448578714</v>
      </c>
      <c r="M353" s="26">
        <v>0</v>
      </c>
      <c r="N353" s="26">
        <v>0</v>
      </c>
      <c r="O353" s="26">
        <v>0</v>
      </c>
      <c r="P353" s="26">
        <v>0</v>
      </c>
      <c r="Q353" s="26">
        <v>0</v>
      </c>
      <c r="R353" s="26">
        <v>0</v>
      </c>
      <c r="S353" s="26"/>
    </row>
    <row r="354" spans="1:19" x14ac:dyDescent="0.2">
      <c r="A354" s="10" t="s">
        <v>638</v>
      </c>
      <c r="B354" s="86" t="s">
        <v>285</v>
      </c>
      <c r="C354" s="26">
        <v>80460498000</v>
      </c>
      <c r="D354" s="26">
        <v>12123370006</v>
      </c>
      <c r="E354" s="26">
        <v>0</v>
      </c>
      <c r="F354" s="26">
        <v>0</v>
      </c>
      <c r="G354" s="26">
        <v>0</v>
      </c>
      <c r="H354" s="26">
        <v>92583868006</v>
      </c>
      <c r="I354" s="26">
        <v>79173785010</v>
      </c>
      <c r="J354" s="26">
        <v>79173785010</v>
      </c>
      <c r="K354" s="26">
        <v>72936569296.669998</v>
      </c>
      <c r="L354" s="26">
        <v>72936569296.669998</v>
      </c>
      <c r="M354" s="26">
        <v>0</v>
      </c>
      <c r="N354" s="26">
        <v>0</v>
      </c>
      <c r="O354" s="26">
        <v>0</v>
      </c>
      <c r="P354" s="26">
        <v>0</v>
      </c>
      <c r="Q354" s="26">
        <v>19647298709.330002</v>
      </c>
      <c r="R354" s="26">
        <v>68.425976441507288</v>
      </c>
      <c r="S354" s="26"/>
    </row>
    <row r="355" spans="1:19" x14ac:dyDescent="0.2">
      <c r="A355" s="10" t="s">
        <v>639</v>
      </c>
      <c r="B355" s="86" t="s">
        <v>287</v>
      </c>
      <c r="C355" s="26">
        <v>80460498000</v>
      </c>
      <c r="D355" s="26">
        <v>12123370006</v>
      </c>
      <c r="E355" s="26">
        <v>0</v>
      </c>
      <c r="F355" s="26">
        <v>0</v>
      </c>
      <c r="G355" s="26">
        <v>0</v>
      </c>
      <c r="H355" s="26">
        <v>92583868006</v>
      </c>
      <c r="I355" s="26">
        <v>79173785010</v>
      </c>
      <c r="J355" s="26">
        <v>79173785010</v>
      </c>
      <c r="K355" s="26">
        <v>72936569296.669998</v>
      </c>
      <c r="L355" s="26">
        <v>72936569296.669998</v>
      </c>
      <c r="M355" s="26">
        <v>0</v>
      </c>
      <c r="N355" s="26">
        <v>0</v>
      </c>
      <c r="O355" s="26">
        <v>0</v>
      </c>
      <c r="P355" s="26">
        <v>0</v>
      </c>
      <c r="Q355" s="26">
        <v>19647298709.330002</v>
      </c>
      <c r="R355" s="26">
        <v>68.425976441507288</v>
      </c>
      <c r="S355" s="26"/>
    </row>
    <row r="356" spans="1:19" x14ac:dyDescent="0.2">
      <c r="A356" s="10" t="s">
        <v>640</v>
      </c>
      <c r="B356" s="86" t="s">
        <v>641</v>
      </c>
      <c r="C356" s="26">
        <v>3875357000</v>
      </c>
      <c r="D356" s="26">
        <v>0</v>
      </c>
      <c r="E356" s="26">
        <v>0</v>
      </c>
      <c r="F356" s="26">
        <v>0</v>
      </c>
      <c r="G356" s="26">
        <v>0</v>
      </c>
      <c r="H356" s="26">
        <v>3875357000</v>
      </c>
      <c r="I356" s="26">
        <v>3229464168</v>
      </c>
      <c r="J356" s="26">
        <v>3229464168</v>
      </c>
      <c r="K356" s="26">
        <v>2320992846</v>
      </c>
      <c r="L356" s="26">
        <v>2320992846</v>
      </c>
      <c r="M356" s="26">
        <v>0</v>
      </c>
      <c r="N356" s="26">
        <v>0</v>
      </c>
      <c r="O356" s="26">
        <v>0</v>
      </c>
      <c r="P356" s="26">
        <v>0</v>
      </c>
      <c r="Q356" s="26">
        <v>1554364154</v>
      </c>
      <c r="R356" s="26">
        <v>40.108928132298495</v>
      </c>
      <c r="S356" s="26"/>
    </row>
    <row r="357" spans="1:19" x14ac:dyDescent="0.2">
      <c r="A357" s="10" t="s">
        <v>642</v>
      </c>
      <c r="B357" s="86" t="s">
        <v>643</v>
      </c>
      <c r="C357" s="26">
        <v>67433000000</v>
      </c>
      <c r="D357" s="26">
        <v>7458020715</v>
      </c>
      <c r="E357" s="26">
        <v>0</v>
      </c>
      <c r="F357" s="26">
        <v>0</v>
      </c>
      <c r="G357" s="26">
        <v>0</v>
      </c>
      <c r="H357" s="26">
        <v>74891020715</v>
      </c>
      <c r="I357" s="26">
        <v>63652187383</v>
      </c>
      <c r="J357" s="26">
        <v>63652187383</v>
      </c>
      <c r="K357" s="26">
        <v>57502606651.150002</v>
      </c>
      <c r="L357" s="26">
        <v>57502606651.150002</v>
      </c>
      <c r="M357" s="26">
        <v>0</v>
      </c>
      <c r="N357" s="26">
        <v>0</v>
      </c>
      <c r="O357" s="26">
        <v>0</v>
      </c>
      <c r="P357" s="26">
        <v>0</v>
      </c>
      <c r="Q357" s="26">
        <v>17388414063.849998</v>
      </c>
      <c r="R357" s="26">
        <v>23.218289586440697</v>
      </c>
      <c r="S357" s="26"/>
    </row>
    <row r="358" spans="1:19" x14ac:dyDescent="0.2">
      <c r="A358" s="10" t="s">
        <v>644</v>
      </c>
      <c r="B358" s="86" t="s">
        <v>645</v>
      </c>
      <c r="C358" s="26">
        <v>9152141000</v>
      </c>
      <c r="D358" s="26">
        <v>4665349291</v>
      </c>
      <c r="E358" s="26">
        <v>0</v>
      </c>
      <c r="F358" s="26">
        <v>0</v>
      </c>
      <c r="G358" s="26">
        <v>0</v>
      </c>
      <c r="H358" s="26">
        <v>13817490291</v>
      </c>
      <c r="I358" s="26">
        <v>12292133459</v>
      </c>
      <c r="J358" s="26">
        <v>12292133459</v>
      </c>
      <c r="K358" s="26">
        <v>13112969799.52</v>
      </c>
      <c r="L358" s="26">
        <v>13112969799.52</v>
      </c>
      <c r="M358" s="26">
        <v>0</v>
      </c>
      <c r="N358" s="26">
        <v>0</v>
      </c>
      <c r="O358" s="26">
        <v>0</v>
      </c>
      <c r="P358" s="26">
        <v>0</v>
      </c>
      <c r="Q358" s="26">
        <v>704520491.48000002</v>
      </c>
      <c r="R358" s="26">
        <v>5.0987587227681201</v>
      </c>
      <c r="S358" s="26"/>
    </row>
    <row r="359" spans="1:19" x14ac:dyDescent="0.2">
      <c r="A359" s="10" t="s">
        <v>646</v>
      </c>
      <c r="B359" s="86" t="s">
        <v>300</v>
      </c>
      <c r="C359" s="26">
        <v>5656000</v>
      </c>
      <c r="D359" s="26">
        <v>10806437717</v>
      </c>
      <c r="E359" s="26">
        <v>0</v>
      </c>
      <c r="F359" s="26">
        <v>0</v>
      </c>
      <c r="G359" s="26">
        <v>0</v>
      </c>
      <c r="H359" s="26">
        <v>10812093717</v>
      </c>
      <c r="I359" s="26">
        <v>10811151051</v>
      </c>
      <c r="J359" s="26">
        <v>10811151051</v>
      </c>
      <c r="K359" s="26">
        <v>10806439126.299999</v>
      </c>
      <c r="L359" s="26">
        <v>10806439126.299999</v>
      </c>
      <c r="M359" s="26">
        <v>0</v>
      </c>
      <c r="N359" s="26">
        <v>0</v>
      </c>
      <c r="O359" s="26">
        <v>0</v>
      </c>
      <c r="P359" s="26">
        <v>0</v>
      </c>
      <c r="Q359" s="26">
        <v>5654590.7000000002</v>
      </c>
      <c r="R359" s="26">
        <v>99.975083097595501</v>
      </c>
      <c r="S359" s="26"/>
    </row>
    <row r="360" spans="1:19" x14ac:dyDescent="0.2">
      <c r="A360" s="10" t="s">
        <v>647</v>
      </c>
      <c r="B360" s="86" t="s">
        <v>306</v>
      </c>
      <c r="C360" s="26">
        <v>5656000</v>
      </c>
      <c r="D360" s="26">
        <v>0</v>
      </c>
      <c r="E360" s="26">
        <v>0</v>
      </c>
      <c r="F360" s="26">
        <v>0</v>
      </c>
      <c r="G360" s="26">
        <v>0</v>
      </c>
      <c r="H360" s="26">
        <v>5656000</v>
      </c>
      <c r="I360" s="26">
        <v>4713334</v>
      </c>
      <c r="J360" s="26">
        <v>4713334</v>
      </c>
      <c r="K360" s="26">
        <v>1409.3</v>
      </c>
      <c r="L360" s="26">
        <v>1409.3</v>
      </c>
      <c r="M360" s="26">
        <v>0</v>
      </c>
      <c r="N360" s="26">
        <v>0</v>
      </c>
      <c r="O360" s="26">
        <v>0</v>
      </c>
      <c r="P360" s="26">
        <v>0</v>
      </c>
      <c r="Q360" s="26">
        <v>5654590.7000000002</v>
      </c>
      <c r="R360" s="26">
        <v>99.975083097595501</v>
      </c>
      <c r="S360" s="26"/>
    </row>
    <row r="361" spans="1:19" x14ac:dyDescent="0.2">
      <c r="A361" s="10" t="s">
        <v>648</v>
      </c>
      <c r="B361" s="86" t="s">
        <v>308</v>
      </c>
      <c r="C361" s="26">
        <v>5656000</v>
      </c>
      <c r="D361" s="26">
        <v>0</v>
      </c>
      <c r="E361" s="26">
        <v>0</v>
      </c>
      <c r="F361" s="26">
        <v>0</v>
      </c>
      <c r="G361" s="26">
        <v>0</v>
      </c>
      <c r="H361" s="26">
        <v>5656000</v>
      </c>
      <c r="I361" s="26">
        <v>4713334</v>
      </c>
      <c r="J361" s="26">
        <v>4713334</v>
      </c>
      <c r="K361" s="26">
        <v>1409.3</v>
      </c>
      <c r="L361" s="26">
        <v>1409.3</v>
      </c>
      <c r="M361" s="26">
        <v>0</v>
      </c>
      <c r="N361" s="26">
        <v>0</v>
      </c>
      <c r="O361" s="26">
        <v>0</v>
      </c>
      <c r="P361" s="26">
        <v>0</v>
      </c>
      <c r="Q361" s="26">
        <v>5654590.7000000002</v>
      </c>
      <c r="R361" s="26">
        <v>99.975083097595501</v>
      </c>
      <c r="S361" s="26"/>
    </row>
    <row r="362" spans="1:19" x14ac:dyDescent="0.2">
      <c r="A362" s="10" t="s">
        <v>649</v>
      </c>
      <c r="B362" s="86" t="s">
        <v>650</v>
      </c>
      <c r="C362" s="26">
        <v>5656000</v>
      </c>
      <c r="D362" s="26">
        <v>0</v>
      </c>
      <c r="E362" s="26">
        <v>0</v>
      </c>
      <c r="F362" s="26">
        <v>0</v>
      </c>
      <c r="G362" s="26">
        <v>0</v>
      </c>
      <c r="H362" s="26">
        <v>5656000</v>
      </c>
      <c r="I362" s="26">
        <v>4713334</v>
      </c>
      <c r="J362" s="26">
        <v>4713334</v>
      </c>
      <c r="K362" s="26">
        <v>1409.3</v>
      </c>
      <c r="L362" s="26">
        <v>1409.3</v>
      </c>
      <c r="M362" s="26">
        <v>0</v>
      </c>
      <c r="N362" s="26">
        <v>0</v>
      </c>
      <c r="O362" s="26">
        <v>0</v>
      </c>
      <c r="P362" s="26">
        <v>0</v>
      </c>
      <c r="Q362" s="26">
        <v>5654590.7000000002</v>
      </c>
      <c r="R362" s="26">
        <v>99.975083097595501</v>
      </c>
      <c r="S362" s="26"/>
    </row>
    <row r="363" spans="1:19" x14ac:dyDescent="0.2">
      <c r="A363" s="10" t="s">
        <v>651</v>
      </c>
      <c r="B363" s="86" t="s">
        <v>353</v>
      </c>
      <c r="C363" s="26">
        <v>0</v>
      </c>
      <c r="D363" s="26">
        <v>10806437717</v>
      </c>
      <c r="E363" s="26">
        <v>0</v>
      </c>
      <c r="F363" s="26">
        <v>0</v>
      </c>
      <c r="G363" s="26">
        <v>0</v>
      </c>
      <c r="H363" s="26">
        <v>10806437717</v>
      </c>
      <c r="I363" s="26">
        <v>10806437717</v>
      </c>
      <c r="J363" s="26">
        <v>10806437717</v>
      </c>
      <c r="K363" s="26">
        <v>10806437717</v>
      </c>
      <c r="L363" s="26">
        <v>10806437717</v>
      </c>
      <c r="M363" s="26">
        <v>0</v>
      </c>
      <c r="N363" s="26">
        <v>0</v>
      </c>
      <c r="O363" s="26">
        <v>0</v>
      </c>
      <c r="P363" s="26">
        <v>0</v>
      </c>
      <c r="Q363" s="26">
        <v>0</v>
      </c>
      <c r="R363" s="26">
        <v>0</v>
      </c>
      <c r="S363" s="26"/>
    </row>
    <row r="364" spans="1:19" x14ac:dyDescent="0.2">
      <c r="A364" s="10" t="s">
        <v>652</v>
      </c>
      <c r="B364" s="86" t="s">
        <v>355</v>
      </c>
      <c r="C364" s="26">
        <v>0</v>
      </c>
      <c r="D364" s="26">
        <v>10806437717</v>
      </c>
      <c r="E364" s="26">
        <v>0</v>
      </c>
      <c r="F364" s="26">
        <v>0</v>
      </c>
      <c r="G364" s="26">
        <v>0</v>
      </c>
      <c r="H364" s="26">
        <v>10806437717</v>
      </c>
      <c r="I364" s="26">
        <v>10806437717</v>
      </c>
      <c r="J364" s="26">
        <v>10806437717</v>
      </c>
      <c r="K364" s="26">
        <v>10806437717</v>
      </c>
      <c r="L364" s="26">
        <v>10806437717</v>
      </c>
      <c r="M364" s="26">
        <v>0</v>
      </c>
      <c r="N364" s="26">
        <v>0</v>
      </c>
      <c r="O364" s="26">
        <v>0</v>
      </c>
      <c r="P364" s="26">
        <v>0</v>
      </c>
      <c r="Q364" s="26">
        <v>0</v>
      </c>
      <c r="R364" s="26">
        <v>0</v>
      </c>
      <c r="S364" s="26"/>
    </row>
    <row r="365" spans="1:19" x14ac:dyDescent="0.2">
      <c r="A365" s="10" t="s">
        <v>653</v>
      </c>
      <c r="B365" s="86" t="s">
        <v>654</v>
      </c>
      <c r="C365" s="26">
        <v>0</v>
      </c>
      <c r="D365" s="26">
        <v>8018286172</v>
      </c>
      <c r="E365" s="26">
        <v>0</v>
      </c>
      <c r="F365" s="26">
        <v>0</v>
      </c>
      <c r="G365" s="26">
        <v>0</v>
      </c>
      <c r="H365" s="26">
        <v>8018286172</v>
      </c>
      <c r="I365" s="26">
        <v>8018286172</v>
      </c>
      <c r="J365" s="26">
        <v>8018286172</v>
      </c>
      <c r="K365" s="26">
        <v>8018286172</v>
      </c>
      <c r="L365" s="26">
        <v>8018286172</v>
      </c>
      <c r="M365" s="26">
        <v>0</v>
      </c>
      <c r="N365" s="26">
        <v>0</v>
      </c>
      <c r="O365" s="26">
        <v>0</v>
      </c>
      <c r="P365" s="26">
        <v>0</v>
      </c>
      <c r="Q365" s="26">
        <v>0</v>
      </c>
      <c r="R365" s="26">
        <v>0</v>
      </c>
      <c r="S365" s="26"/>
    </row>
    <row r="366" spans="1:19" x14ac:dyDescent="0.2">
      <c r="A366" s="10" t="s">
        <v>655</v>
      </c>
      <c r="B366" s="86" t="s">
        <v>656</v>
      </c>
      <c r="C366" s="26">
        <v>0</v>
      </c>
      <c r="D366" s="26">
        <v>323666362</v>
      </c>
      <c r="E366" s="26">
        <v>0</v>
      </c>
      <c r="F366" s="26">
        <v>0</v>
      </c>
      <c r="G366" s="26">
        <v>0</v>
      </c>
      <c r="H366" s="26">
        <v>323666362</v>
      </c>
      <c r="I366" s="26">
        <v>323666362</v>
      </c>
      <c r="J366" s="26">
        <v>323666362</v>
      </c>
      <c r="K366" s="26">
        <v>323666362</v>
      </c>
      <c r="L366" s="26">
        <v>323666362</v>
      </c>
      <c r="M366" s="26">
        <v>0</v>
      </c>
      <c r="N366" s="26">
        <v>0</v>
      </c>
      <c r="O366" s="26">
        <v>0</v>
      </c>
      <c r="P366" s="26">
        <v>0</v>
      </c>
      <c r="Q366" s="26">
        <v>0</v>
      </c>
      <c r="R366" s="26">
        <v>0</v>
      </c>
      <c r="S366" s="26"/>
    </row>
    <row r="367" spans="1:19" x14ac:dyDescent="0.2">
      <c r="A367" s="10" t="s">
        <v>657</v>
      </c>
      <c r="B367" s="86" t="s">
        <v>658</v>
      </c>
      <c r="C367" s="26">
        <v>0</v>
      </c>
      <c r="D367" s="26">
        <v>1717594833</v>
      </c>
      <c r="E367" s="26">
        <v>0</v>
      </c>
      <c r="F367" s="26">
        <v>0</v>
      </c>
      <c r="G367" s="26">
        <v>0</v>
      </c>
      <c r="H367" s="26">
        <v>1717594833</v>
      </c>
      <c r="I367" s="26">
        <v>1717594833</v>
      </c>
      <c r="J367" s="26">
        <v>1717594833</v>
      </c>
      <c r="K367" s="26">
        <v>1717594833</v>
      </c>
      <c r="L367" s="26">
        <v>1717594833</v>
      </c>
      <c r="M367" s="26">
        <v>0</v>
      </c>
      <c r="N367" s="26">
        <v>0</v>
      </c>
      <c r="O367" s="26">
        <v>0</v>
      </c>
      <c r="P367" s="26">
        <v>0</v>
      </c>
      <c r="Q367" s="26">
        <v>0</v>
      </c>
      <c r="R367" s="26">
        <v>0</v>
      </c>
      <c r="S367" s="26"/>
    </row>
    <row r="368" spans="1:19" x14ac:dyDescent="0.2">
      <c r="A368" s="10" t="s">
        <v>659</v>
      </c>
      <c r="B368" s="86" t="s">
        <v>621</v>
      </c>
      <c r="C368" s="26">
        <v>0</v>
      </c>
      <c r="D368" s="26">
        <v>256031600</v>
      </c>
      <c r="E368" s="26">
        <v>0</v>
      </c>
      <c r="F368" s="26">
        <v>0</v>
      </c>
      <c r="G368" s="26">
        <v>0</v>
      </c>
      <c r="H368" s="26">
        <v>256031600</v>
      </c>
      <c r="I368" s="26">
        <v>256031600</v>
      </c>
      <c r="J368" s="26">
        <v>256031600</v>
      </c>
      <c r="K368" s="26">
        <v>256031600</v>
      </c>
      <c r="L368" s="26">
        <v>256031600</v>
      </c>
      <c r="M368" s="26">
        <v>0</v>
      </c>
      <c r="N368" s="26">
        <v>0</v>
      </c>
      <c r="O368" s="26">
        <v>0</v>
      </c>
      <c r="P368" s="26">
        <v>0</v>
      </c>
      <c r="Q368" s="26">
        <v>0</v>
      </c>
      <c r="R368" s="26">
        <v>0</v>
      </c>
      <c r="S368" s="26"/>
    </row>
    <row r="369" spans="1:19" x14ac:dyDescent="0.2">
      <c r="A369" s="10" t="s">
        <v>660</v>
      </c>
      <c r="B369" s="86" t="s">
        <v>661</v>
      </c>
      <c r="C369" s="26">
        <v>0</v>
      </c>
      <c r="D369" s="26">
        <v>391671709</v>
      </c>
      <c r="E369" s="26">
        <v>0</v>
      </c>
      <c r="F369" s="26">
        <v>0</v>
      </c>
      <c r="G369" s="26">
        <v>0</v>
      </c>
      <c r="H369" s="26">
        <v>391671709</v>
      </c>
      <c r="I369" s="26">
        <v>391671709</v>
      </c>
      <c r="J369" s="26">
        <v>391671709</v>
      </c>
      <c r="K369" s="26">
        <v>391671709</v>
      </c>
      <c r="L369" s="26">
        <v>391671709</v>
      </c>
      <c r="M369" s="26">
        <v>0</v>
      </c>
      <c r="N369" s="26">
        <v>0</v>
      </c>
      <c r="O369" s="26">
        <v>0</v>
      </c>
      <c r="P369" s="26">
        <v>0</v>
      </c>
      <c r="Q369" s="26">
        <v>0</v>
      </c>
      <c r="R369" s="26">
        <v>0</v>
      </c>
      <c r="S369" s="26"/>
    </row>
    <row r="370" spans="1:19" x14ac:dyDescent="0.2">
      <c r="A370" s="10" t="s">
        <v>662</v>
      </c>
      <c r="B370" s="86" t="s">
        <v>663</v>
      </c>
      <c r="C370" s="26">
        <v>0</v>
      </c>
      <c r="D370" s="26">
        <v>99187041</v>
      </c>
      <c r="E370" s="26">
        <v>0</v>
      </c>
      <c r="F370" s="26">
        <v>0</v>
      </c>
      <c r="G370" s="26">
        <v>0</v>
      </c>
      <c r="H370" s="26">
        <v>99187041</v>
      </c>
      <c r="I370" s="26">
        <v>99187041</v>
      </c>
      <c r="J370" s="26">
        <v>99187041</v>
      </c>
      <c r="K370" s="26">
        <v>99187041</v>
      </c>
      <c r="L370" s="26">
        <v>99187041</v>
      </c>
      <c r="M370" s="26">
        <v>0</v>
      </c>
      <c r="N370" s="26">
        <v>0</v>
      </c>
      <c r="O370" s="26">
        <v>0</v>
      </c>
      <c r="P370" s="26">
        <v>0</v>
      </c>
      <c r="Q370" s="26">
        <v>0</v>
      </c>
      <c r="R370" s="26">
        <v>0</v>
      </c>
      <c r="S370" s="26"/>
    </row>
    <row r="371" spans="1:19" x14ac:dyDescent="0.2">
      <c r="A371" s="10" t="s">
        <v>664</v>
      </c>
      <c r="B371" s="86" t="s">
        <v>665</v>
      </c>
      <c r="C371" s="26">
        <v>268000</v>
      </c>
      <c r="D371" s="26">
        <v>135160921</v>
      </c>
      <c r="E371" s="26">
        <v>0</v>
      </c>
      <c r="F371" s="26">
        <v>0</v>
      </c>
      <c r="G371" s="26">
        <v>0</v>
      </c>
      <c r="H371" s="26">
        <v>135428921</v>
      </c>
      <c r="I371" s="26">
        <v>135384255</v>
      </c>
      <c r="J371" s="26">
        <v>135384255</v>
      </c>
      <c r="K371" s="26">
        <v>135185072.97</v>
      </c>
      <c r="L371" s="26">
        <v>135185072.97</v>
      </c>
      <c r="M371" s="26">
        <v>0</v>
      </c>
      <c r="N371" s="26">
        <v>0</v>
      </c>
      <c r="O371" s="26">
        <v>0</v>
      </c>
      <c r="P371" s="26">
        <v>0</v>
      </c>
      <c r="Q371" s="26">
        <v>243848.03</v>
      </c>
      <c r="R371" s="26">
        <v>90.988070895522384</v>
      </c>
      <c r="S371" s="26"/>
    </row>
    <row r="372" spans="1:19" x14ac:dyDescent="0.2">
      <c r="A372" s="10" t="s">
        <v>666</v>
      </c>
      <c r="B372" s="86" t="s">
        <v>57</v>
      </c>
      <c r="C372" s="26">
        <v>268000</v>
      </c>
      <c r="D372" s="26">
        <v>135160921</v>
      </c>
      <c r="E372" s="26">
        <v>0</v>
      </c>
      <c r="F372" s="26">
        <v>0</v>
      </c>
      <c r="G372" s="26">
        <v>0</v>
      </c>
      <c r="H372" s="26">
        <v>135428921</v>
      </c>
      <c r="I372" s="26">
        <v>135384255</v>
      </c>
      <c r="J372" s="26">
        <v>135384255</v>
      </c>
      <c r="K372" s="26">
        <v>135185072.97</v>
      </c>
      <c r="L372" s="26">
        <v>135185072.97</v>
      </c>
      <c r="M372" s="26">
        <v>0</v>
      </c>
      <c r="N372" s="26">
        <v>0</v>
      </c>
      <c r="O372" s="26">
        <v>0</v>
      </c>
      <c r="P372" s="26">
        <v>0</v>
      </c>
      <c r="Q372" s="26">
        <v>243848.03</v>
      </c>
      <c r="R372" s="26">
        <v>90.988070895522384</v>
      </c>
      <c r="S372" s="26"/>
    </row>
    <row r="373" spans="1:19" x14ac:dyDescent="0.2">
      <c r="A373" s="10" t="s">
        <v>667</v>
      </c>
      <c r="B373" s="86" t="s">
        <v>300</v>
      </c>
      <c r="C373" s="26">
        <v>268000</v>
      </c>
      <c r="D373" s="26">
        <v>135160921</v>
      </c>
      <c r="E373" s="26">
        <v>0</v>
      </c>
      <c r="F373" s="26">
        <v>0</v>
      </c>
      <c r="G373" s="26">
        <v>0</v>
      </c>
      <c r="H373" s="26">
        <v>135428921</v>
      </c>
      <c r="I373" s="26">
        <v>135384255</v>
      </c>
      <c r="J373" s="26">
        <v>135384255</v>
      </c>
      <c r="K373" s="26">
        <v>135185072.97</v>
      </c>
      <c r="L373" s="26">
        <v>135185072.97</v>
      </c>
      <c r="M373" s="26">
        <v>0</v>
      </c>
      <c r="N373" s="26">
        <v>0</v>
      </c>
      <c r="O373" s="26">
        <v>0</v>
      </c>
      <c r="P373" s="26">
        <v>0</v>
      </c>
      <c r="Q373" s="26">
        <v>243848.03</v>
      </c>
      <c r="R373" s="26">
        <v>90.988070895522384</v>
      </c>
      <c r="S373" s="26"/>
    </row>
    <row r="374" spans="1:19" x14ac:dyDescent="0.2">
      <c r="A374" s="10" t="s">
        <v>668</v>
      </c>
      <c r="B374" s="86" t="s">
        <v>306</v>
      </c>
      <c r="C374" s="26">
        <v>268000</v>
      </c>
      <c r="D374" s="26">
        <v>0</v>
      </c>
      <c r="E374" s="26">
        <v>0</v>
      </c>
      <c r="F374" s="26">
        <v>0</v>
      </c>
      <c r="G374" s="26">
        <v>0</v>
      </c>
      <c r="H374" s="26">
        <v>268000</v>
      </c>
      <c r="I374" s="26">
        <v>223334</v>
      </c>
      <c r="J374" s="26">
        <v>223334</v>
      </c>
      <c r="K374" s="26">
        <v>24151.97</v>
      </c>
      <c r="L374" s="26">
        <v>24151.97</v>
      </c>
      <c r="M374" s="26">
        <v>0</v>
      </c>
      <c r="N374" s="26">
        <v>0</v>
      </c>
      <c r="O374" s="26">
        <v>0</v>
      </c>
      <c r="P374" s="26">
        <v>0</v>
      </c>
      <c r="Q374" s="26">
        <v>243848.03</v>
      </c>
      <c r="R374" s="26">
        <v>90.988070895522384</v>
      </c>
      <c r="S374" s="26"/>
    </row>
    <row r="375" spans="1:19" x14ac:dyDescent="0.2">
      <c r="A375" s="10" t="s">
        <v>669</v>
      </c>
      <c r="B375" s="86" t="s">
        <v>308</v>
      </c>
      <c r="C375" s="26">
        <v>268000</v>
      </c>
      <c r="D375" s="26">
        <v>0</v>
      </c>
      <c r="E375" s="26">
        <v>0</v>
      </c>
      <c r="F375" s="26">
        <v>0</v>
      </c>
      <c r="G375" s="26">
        <v>0</v>
      </c>
      <c r="H375" s="26">
        <v>268000</v>
      </c>
      <c r="I375" s="26">
        <v>223334</v>
      </c>
      <c r="J375" s="26">
        <v>223334</v>
      </c>
      <c r="K375" s="26">
        <v>24151.97</v>
      </c>
      <c r="L375" s="26">
        <v>24151.97</v>
      </c>
      <c r="M375" s="26">
        <v>0</v>
      </c>
      <c r="N375" s="26">
        <v>0</v>
      </c>
      <c r="O375" s="26">
        <v>0</v>
      </c>
      <c r="P375" s="26">
        <v>0</v>
      </c>
      <c r="Q375" s="26">
        <v>243848.03</v>
      </c>
      <c r="R375" s="26">
        <v>90.988070895522384</v>
      </c>
      <c r="S375" s="26"/>
    </row>
    <row r="376" spans="1:19" x14ac:dyDescent="0.2">
      <c r="A376" s="10" t="s">
        <v>670</v>
      </c>
      <c r="B376" s="86" t="s">
        <v>671</v>
      </c>
      <c r="C376" s="26">
        <v>268000</v>
      </c>
      <c r="D376" s="26">
        <v>0</v>
      </c>
      <c r="E376" s="26">
        <v>0</v>
      </c>
      <c r="F376" s="26">
        <v>0</v>
      </c>
      <c r="G376" s="26">
        <v>0</v>
      </c>
      <c r="H376" s="26">
        <v>268000</v>
      </c>
      <c r="I376" s="26">
        <v>223334</v>
      </c>
      <c r="J376" s="26">
        <v>223334</v>
      </c>
      <c r="K376" s="26">
        <v>24151.97</v>
      </c>
      <c r="L376" s="26">
        <v>24151.97</v>
      </c>
      <c r="M376" s="26">
        <v>0</v>
      </c>
      <c r="N376" s="26">
        <v>0</v>
      </c>
      <c r="O376" s="26">
        <v>0</v>
      </c>
      <c r="P376" s="26">
        <v>0</v>
      </c>
      <c r="Q376" s="26">
        <v>243848.03</v>
      </c>
      <c r="R376" s="26">
        <v>90.988070895522384</v>
      </c>
      <c r="S376" s="26"/>
    </row>
    <row r="377" spans="1:19" x14ac:dyDescent="0.2">
      <c r="A377" s="10" t="s">
        <v>672</v>
      </c>
      <c r="B377" s="86" t="s">
        <v>353</v>
      </c>
      <c r="C377" s="26">
        <v>0</v>
      </c>
      <c r="D377" s="26">
        <v>135160921</v>
      </c>
      <c r="E377" s="26">
        <v>0</v>
      </c>
      <c r="F377" s="26">
        <v>0</v>
      </c>
      <c r="G377" s="26">
        <v>0</v>
      </c>
      <c r="H377" s="26">
        <v>135160921</v>
      </c>
      <c r="I377" s="26">
        <v>135160921</v>
      </c>
      <c r="J377" s="26">
        <v>135160921</v>
      </c>
      <c r="K377" s="26">
        <v>135160921</v>
      </c>
      <c r="L377" s="26">
        <v>135160921</v>
      </c>
      <c r="M377" s="26">
        <v>0</v>
      </c>
      <c r="N377" s="26">
        <v>0</v>
      </c>
      <c r="O377" s="26">
        <v>0</v>
      </c>
      <c r="P377" s="26">
        <v>0</v>
      </c>
      <c r="Q377" s="26">
        <v>0</v>
      </c>
      <c r="R377" s="26">
        <v>0</v>
      </c>
      <c r="S377" s="26"/>
    </row>
    <row r="378" spans="1:19" x14ac:dyDescent="0.2">
      <c r="A378" s="10" t="s">
        <v>673</v>
      </c>
      <c r="B378" s="86" t="s">
        <v>355</v>
      </c>
      <c r="C378" s="26">
        <v>0</v>
      </c>
      <c r="D378" s="26">
        <v>135160921</v>
      </c>
      <c r="E378" s="26">
        <v>0</v>
      </c>
      <c r="F378" s="26">
        <v>0</v>
      </c>
      <c r="G378" s="26">
        <v>0</v>
      </c>
      <c r="H378" s="26">
        <v>135160921</v>
      </c>
      <c r="I378" s="26">
        <v>135160921</v>
      </c>
      <c r="J378" s="26">
        <v>135160921</v>
      </c>
      <c r="K378" s="26">
        <v>135160921</v>
      </c>
      <c r="L378" s="26">
        <v>135160921</v>
      </c>
      <c r="M378" s="26">
        <v>0</v>
      </c>
      <c r="N378" s="26">
        <v>0</v>
      </c>
      <c r="O378" s="26">
        <v>0</v>
      </c>
      <c r="P378" s="26">
        <v>0</v>
      </c>
      <c r="Q378" s="26">
        <v>0</v>
      </c>
      <c r="R378" s="26">
        <v>0</v>
      </c>
      <c r="S378" s="26"/>
    </row>
    <row r="379" spans="1:19" x14ac:dyDescent="0.2">
      <c r="A379" s="10" t="s">
        <v>674</v>
      </c>
      <c r="B379" s="86" t="s">
        <v>611</v>
      </c>
      <c r="C379" s="26">
        <v>0</v>
      </c>
      <c r="D379" s="26">
        <v>3475117</v>
      </c>
      <c r="E379" s="26">
        <v>0</v>
      </c>
      <c r="F379" s="26">
        <v>0</v>
      </c>
      <c r="G379" s="26">
        <v>0</v>
      </c>
      <c r="H379" s="26">
        <v>3475117</v>
      </c>
      <c r="I379" s="26">
        <v>3475117</v>
      </c>
      <c r="J379" s="26">
        <v>3475117</v>
      </c>
      <c r="K379" s="26">
        <v>3475117</v>
      </c>
      <c r="L379" s="26">
        <v>3475117</v>
      </c>
      <c r="M379" s="26">
        <v>0</v>
      </c>
      <c r="N379" s="26">
        <v>0</v>
      </c>
      <c r="O379" s="26">
        <v>0</v>
      </c>
      <c r="P379" s="26">
        <v>0</v>
      </c>
      <c r="Q379" s="26">
        <v>0</v>
      </c>
      <c r="R379" s="26">
        <v>0</v>
      </c>
      <c r="S379" s="26"/>
    </row>
    <row r="380" spans="1:19" x14ac:dyDescent="0.2">
      <c r="A380" s="10" t="s">
        <v>675</v>
      </c>
      <c r="B380" s="86" t="s">
        <v>613</v>
      </c>
      <c r="C380" s="26">
        <v>0</v>
      </c>
      <c r="D380" s="26">
        <v>444027</v>
      </c>
      <c r="E380" s="26">
        <v>0</v>
      </c>
      <c r="F380" s="26">
        <v>0</v>
      </c>
      <c r="G380" s="26">
        <v>0</v>
      </c>
      <c r="H380" s="26">
        <v>444027</v>
      </c>
      <c r="I380" s="26">
        <v>444027</v>
      </c>
      <c r="J380" s="26">
        <v>444027</v>
      </c>
      <c r="K380" s="26">
        <v>444027</v>
      </c>
      <c r="L380" s="26">
        <v>444027</v>
      </c>
      <c r="M380" s="26">
        <v>0</v>
      </c>
      <c r="N380" s="26">
        <v>0</v>
      </c>
      <c r="O380" s="26">
        <v>0</v>
      </c>
      <c r="P380" s="26">
        <v>0</v>
      </c>
      <c r="Q380" s="26">
        <v>0</v>
      </c>
      <c r="R380" s="26">
        <v>0</v>
      </c>
      <c r="S380" s="26"/>
    </row>
    <row r="381" spans="1:19" x14ac:dyDescent="0.2">
      <c r="A381" s="10" t="s">
        <v>676</v>
      </c>
      <c r="B381" s="86" t="s">
        <v>617</v>
      </c>
      <c r="C381" s="26">
        <v>0</v>
      </c>
      <c r="D381" s="26">
        <v>130000000</v>
      </c>
      <c r="E381" s="26">
        <v>0</v>
      </c>
      <c r="F381" s="26">
        <v>0</v>
      </c>
      <c r="G381" s="26">
        <v>0</v>
      </c>
      <c r="H381" s="26">
        <v>130000000</v>
      </c>
      <c r="I381" s="26">
        <v>130000000</v>
      </c>
      <c r="J381" s="26">
        <v>130000000</v>
      </c>
      <c r="K381" s="26">
        <v>130000000</v>
      </c>
      <c r="L381" s="26">
        <v>130000000</v>
      </c>
      <c r="M381" s="26">
        <v>0</v>
      </c>
      <c r="N381" s="26">
        <v>0</v>
      </c>
      <c r="O381" s="26">
        <v>0</v>
      </c>
      <c r="P381" s="26">
        <v>0</v>
      </c>
      <c r="Q381" s="26">
        <v>0</v>
      </c>
      <c r="R381" s="26">
        <v>0</v>
      </c>
      <c r="S381" s="26"/>
    </row>
    <row r="382" spans="1:19" x14ac:dyDescent="0.2">
      <c r="A382" s="10" t="s">
        <v>677</v>
      </c>
      <c r="B382" s="86" t="s">
        <v>619</v>
      </c>
      <c r="C382" s="26">
        <v>0</v>
      </c>
      <c r="D382" s="26">
        <v>1241777</v>
      </c>
      <c r="E382" s="26">
        <v>0</v>
      </c>
      <c r="F382" s="26">
        <v>0</v>
      </c>
      <c r="G382" s="26">
        <v>0</v>
      </c>
      <c r="H382" s="26">
        <v>1241777</v>
      </c>
      <c r="I382" s="26">
        <v>1241777</v>
      </c>
      <c r="J382" s="26">
        <v>1241777</v>
      </c>
      <c r="K382" s="26">
        <v>1241777</v>
      </c>
      <c r="L382" s="26">
        <v>1241777</v>
      </c>
      <c r="M382" s="26">
        <v>0</v>
      </c>
      <c r="N382" s="26">
        <v>0</v>
      </c>
      <c r="O382" s="26">
        <v>0</v>
      </c>
      <c r="P382" s="26">
        <v>0</v>
      </c>
      <c r="Q382" s="26">
        <v>0</v>
      </c>
      <c r="R382" s="26">
        <v>0</v>
      </c>
      <c r="S382" s="26"/>
    </row>
    <row r="383" spans="1:19" x14ac:dyDescent="0.2">
      <c r="A383" s="10" t="s">
        <v>678</v>
      </c>
      <c r="B383" s="86" t="s">
        <v>679</v>
      </c>
      <c r="C383" s="26">
        <v>1301312000</v>
      </c>
      <c r="D383" s="26">
        <v>362932</v>
      </c>
      <c r="E383" s="26">
        <v>0</v>
      </c>
      <c r="F383" s="26">
        <v>0</v>
      </c>
      <c r="G383" s="26">
        <v>0</v>
      </c>
      <c r="H383" s="26">
        <v>1301674932</v>
      </c>
      <c r="I383" s="26">
        <v>1084789600</v>
      </c>
      <c r="J383" s="26">
        <v>1084789600</v>
      </c>
      <c r="K383" s="26">
        <v>774658411.52999997</v>
      </c>
      <c r="L383" s="26">
        <v>774658411.52999997</v>
      </c>
      <c r="M383" s="26">
        <v>0</v>
      </c>
      <c r="N383" s="26">
        <v>0</v>
      </c>
      <c r="O383" s="26">
        <v>0</v>
      </c>
      <c r="P383" s="26">
        <v>0</v>
      </c>
      <c r="Q383" s="26">
        <v>527016520.47000003</v>
      </c>
      <c r="R383" s="26">
        <v>328.97095959088205</v>
      </c>
      <c r="S383" s="26"/>
    </row>
    <row r="384" spans="1:19" x14ac:dyDescent="0.2">
      <c r="A384" s="10" t="s">
        <v>680</v>
      </c>
      <c r="B384" s="86" t="s">
        <v>57</v>
      </c>
      <c r="C384" s="26">
        <v>1301312000</v>
      </c>
      <c r="D384" s="26">
        <v>362932</v>
      </c>
      <c r="E384" s="26">
        <v>0</v>
      </c>
      <c r="F384" s="26">
        <v>0</v>
      </c>
      <c r="G384" s="26">
        <v>0</v>
      </c>
      <c r="H384" s="26">
        <v>1301674932</v>
      </c>
      <c r="I384" s="26">
        <v>1084789600</v>
      </c>
      <c r="J384" s="26">
        <v>1084789600</v>
      </c>
      <c r="K384" s="26">
        <v>774658411.52999997</v>
      </c>
      <c r="L384" s="26">
        <v>774658411.52999997</v>
      </c>
      <c r="M384" s="26">
        <v>0</v>
      </c>
      <c r="N384" s="26">
        <v>0</v>
      </c>
      <c r="O384" s="26">
        <v>0</v>
      </c>
      <c r="P384" s="26">
        <v>0</v>
      </c>
      <c r="Q384" s="26">
        <v>527016520.47000003</v>
      </c>
      <c r="R384" s="26">
        <v>328.97095959088205</v>
      </c>
      <c r="S384" s="26"/>
    </row>
    <row r="385" spans="1:19" x14ac:dyDescent="0.2">
      <c r="A385" s="10" t="s">
        <v>681</v>
      </c>
      <c r="B385" s="86" t="s">
        <v>59</v>
      </c>
      <c r="C385" s="26">
        <v>1290756000</v>
      </c>
      <c r="D385" s="26">
        <v>0</v>
      </c>
      <c r="E385" s="26">
        <v>0</v>
      </c>
      <c r="F385" s="26">
        <v>0</v>
      </c>
      <c r="G385" s="26">
        <v>0</v>
      </c>
      <c r="H385" s="26">
        <v>1290756000</v>
      </c>
      <c r="I385" s="26">
        <v>1075630000</v>
      </c>
      <c r="J385" s="26">
        <v>1075630000</v>
      </c>
      <c r="K385" s="26">
        <v>773697510.53999996</v>
      </c>
      <c r="L385" s="26">
        <v>773697510.53999996</v>
      </c>
      <c r="M385" s="26">
        <v>0</v>
      </c>
      <c r="N385" s="26">
        <v>0</v>
      </c>
      <c r="O385" s="26">
        <v>0</v>
      </c>
      <c r="P385" s="26">
        <v>0</v>
      </c>
      <c r="Q385" s="26">
        <v>517058489.45999998</v>
      </c>
      <c r="R385" s="26">
        <v>40.0585772570494</v>
      </c>
      <c r="S385" s="26"/>
    </row>
    <row r="386" spans="1:19" x14ac:dyDescent="0.2">
      <c r="A386" s="10" t="s">
        <v>682</v>
      </c>
      <c r="B386" s="86" t="s">
        <v>143</v>
      </c>
      <c r="C386" s="26">
        <v>1290756000</v>
      </c>
      <c r="D386" s="26">
        <v>0</v>
      </c>
      <c r="E386" s="26">
        <v>0</v>
      </c>
      <c r="F386" s="26">
        <v>0</v>
      </c>
      <c r="G386" s="26">
        <v>0</v>
      </c>
      <c r="H386" s="26">
        <v>1290756000</v>
      </c>
      <c r="I386" s="26">
        <v>1075630000</v>
      </c>
      <c r="J386" s="26">
        <v>1075630000</v>
      </c>
      <c r="K386" s="26">
        <v>773697510.53999996</v>
      </c>
      <c r="L386" s="26">
        <v>773697510.53999996</v>
      </c>
      <c r="M386" s="26">
        <v>0</v>
      </c>
      <c r="N386" s="26">
        <v>0</v>
      </c>
      <c r="O386" s="26">
        <v>0</v>
      </c>
      <c r="P386" s="26">
        <v>0</v>
      </c>
      <c r="Q386" s="26">
        <v>517058489.45999998</v>
      </c>
      <c r="R386" s="26">
        <v>40.0585772570494</v>
      </c>
      <c r="S386" s="26"/>
    </row>
    <row r="387" spans="1:19" x14ac:dyDescent="0.2">
      <c r="A387" s="10" t="s">
        <v>683</v>
      </c>
      <c r="B387" s="86" t="s">
        <v>237</v>
      </c>
      <c r="C387" s="26">
        <v>1290756000</v>
      </c>
      <c r="D387" s="26">
        <v>0</v>
      </c>
      <c r="E387" s="26">
        <v>0</v>
      </c>
      <c r="F387" s="26">
        <v>0</v>
      </c>
      <c r="G387" s="26">
        <v>0</v>
      </c>
      <c r="H387" s="26">
        <v>1290756000</v>
      </c>
      <c r="I387" s="26">
        <v>1075630000</v>
      </c>
      <c r="J387" s="26">
        <v>1075630000</v>
      </c>
      <c r="K387" s="26">
        <v>773697510.53999996</v>
      </c>
      <c r="L387" s="26">
        <v>773697510.53999996</v>
      </c>
      <c r="M387" s="26">
        <v>0</v>
      </c>
      <c r="N387" s="26">
        <v>0</v>
      </c>
      <c r="O387" s="26">
        <v>0</v>
      </c>
      <c r="P387" s="26">
        <v>0</v>
      </c>
      <c r="Q387" s="26">
        <v>517058489.45999998</v>
      </c>
      <c r="R387" s="26">
        <v>40.0585772570494</v>
      </c>
      <c r="S387" s="26"/>
    </row>
    <row r="388" spans="1:19" x14ac:dyDescent="0.2">
      <c r="A388" s="10" t="s">
        <v>684</v>
      </c>
      <c r="B388" s="86" t="s">
        <v>285</v>
      </c>
      <c r="C388" s="26">
        <v>1290756000</v>
      </c>
      <c r="D388" s="26">
        <v>0</v>
      </c>
      <c r="E388" s="26">
        <v>0</v>
      </c>
      <c r="F388" s="26">
        <v>0</v>
      </c>
      <c r="G388" s="26">
        <v>0</v>
      </c>
      <c r="H388" s="26">
        <v>1290756000</v>
      </c>
      <c r="I388" s="26">
        <v>1075630000</v>
      </c>
      <c r="J388" s="26">
        <v>1075630000</v>
      </c>
      <c r="K388" s="26">
        <v>773697510.53999996</v>
      </c>
      <c r="L388" s="26">
        <v>773697510.53999996</v>
      </c>
      <c r="M388" s="26">
        <v>0</v>
      </c>
      <c r="N388" s="26">
        <v>0</v>
      </c>
      <c r="O388" s="26">
        <v>0</v>
      </c>
      <c r="P388" s="26">
        <v>0</v>
      </c>
      <c r="Q388" s="26">
        <v>517058489.45999998</v>
      </c>
      <c r="R388" s="26">
        <v>40.0585772570494</v>
      </c>
      <c r="S388" s="26"/>
    </row>
    <row r="389" spans="1:19" x14ac:dyDescent="0.2">
      <c r="A389" s="10" t="s">
        <v>685</v>
      </c>
      <c r="B389" s="86" t="s">
        <v>287</v>
      </c>
      <c r="C389" s="26">
        <v>1290756000</v>
      </c>
      <c r="D389" s="26">
        <v>0</v>
      </c>
      <c r="E389" s="26">
        <v>0</v>
      </c>
      <c r="F389" s="26">
        <v>0</v>
      </c>
      <c r="G389" s="26">
        <v>0</v>
      </c>
      <c r="H389" s="26">
        <v>1290756000</v>
      </c>
      <c r="I389" s="26">
        <v>1075630000</v>
      </c>
      <c r="J389" s="26">
        <v>1075630000</v>
      </c>
      <c r="K389" s="26">
        <v>773697510.53999996</v>
      </c>
      <c r="L389" s="26">
        <v>773697510.53999996</v>
      </c>
      <c r="M389" s="26">
        <v>0</v>
      </c>
      <c r="N389" s="26">
        <v>0</v>
      </c>
      <c r="O389" s="26">
        <v>0</v>
      </c>
      <c r="P389" s="26">
        <v>0</v>
      </c>
      <c r="Q389" s="26">
        <v>517058489.45999998</v>
      </c>
      <c r="R389" s="26">
        <v>40.0585772570494</v>
      </c>
      <c r="S389" s="26"/>
    </row>
    <row r="390" spans="1:19" x14ac:dyDescent="0.2">
      <c r="A390" s="10" t="s">
        <v>686</v>
      </c>
      <c r="B390" s="86" t="s">
        <v>687</v>
      </c>
      <c r="C390" s="26">
        <v>1290756000</v>
      </c>
      <c r="D390" s="26">
        <v>0</v>
      </c>
      <c r="E390" s="26">
        <v>0</v>
      </c>
      <c r="F390" s="26">
        <v>0</v>
      </c>
      <c r="G390" s="26">
        <v>0</v>
      </c>
      <c r="H390" s="26">
        <v>1290756000</v>
      </c>
      <c r="I390" s="26">
        <v>1075630000</v>
      </c>
      <c r="J390" s="26">
        <v>1075630000</v>
      </c>
      <c r="K390" s="26">
        <v>773697510.53999996</v>
      </c>
      <c r="L390" s="26">
        <v>773697510.53999996</v>
      </c>
      <c r="M390" s="26">
        <v>0</v>
      </c>
      <c r="N390" s="26">
        <v>0</v>
      </c>
      <c r="O390" s="26">
        <v>0</v>
      </c>
      <c r="P390" s="26">
        <v>0</v>
      </c>
      <c r="Q390" s="26">
        <v>517058489.45999998</v>
      </c>
      <c r="R390" s="26">
        <v>40.0585772570494</v>
      </c>
      <c r="S390" s="26"/>
    </row>
    <row r="391" spans="1:19" x14ac:dyDescent="0.2">
      <c r="A391" s="10" t="s">
        <v>688</v>
      </c>
      <c r="B391" s="86" t="s">
        <v>300</v>
      </c>
      <c r="C391" s="26">
        <v>10556000</v>
      </c>
      <c r="D391" s="26">
        <v>362932</v>
      </c>
      <c r="E391" s="26">
        <v>0</v>
      </c>
      <c r="F391" s="26">
        <v>0</v>
      </c>
      <c r="G391" s="26">
        <v>0</v>
      </c>
      <c r="H391" s="26">
        <v>10918932</v>
      </c>
      <c r="I391" s="26">
        <v>9159600</v>
      </c>
      <c r="J391" s="26">
        <v>9159600</v>
      </c>
      <c r="K391" s="26">
        <v>960900.99</v>
      </c>
      <c r="L391" s="26">
        <v>960900.99</v>
      </c>
      <c r="M391" s="26">
        <v>0</v>
      </c>
      <c r="N391" s="26">
        <v>0</v>
      </c>
      <c r="O391" s="26">
        <v>0</v>
      </c>
      <c r="P391" s="26">
        <v>0</v>
      </c>
      <c r="Q391" s="26">
        <v>9958031.0099999998</v>
      </c>
      <c r="R391" s="26">
        <v>288.91238233383302</v>
      </c>
      <c r="S391" s="26"/>
    </row>
    <row r="392" spans="1:19" x14ac:dyDescent="0.2">
      <c r="A392" s="10" t="s">
        <v>689</v>
      </c>
      <c r="B392" s="86" t="s">
        <v>306</v>
      </c>
      <c r="C392" s="26">
        <v>10556000</v>
      </c>
      <c r="D392" s="26">
        <v>0</v>
      </c>
      <c r="E392" s="26">
        <v>0</v>
      </c>
      <c r="F392" s="26">
        <v>0</v>
      </c>
      <c r="G392" s="26">
        <v>0</v>
      </c>
      <c r="H392" s="26">
        <v>10556000</v>
      </c>
      <c r="I392" s="26">
        <v>8796668</v>
      </c>
      <c r="J392" s="26">
        <v>8796668</v>
      </c>
      <c r="K392" s="26">
        <v>597968.99</v>
      </c>
      <c r="L392" s="26">
        <v>597968.99</v>
      </c>
      <c r="M392" s="26">
        <v>0</v>
      </c>
      <c r="N392" s="26">
        <v>0</v>
      </c>
      <c r="O392" s="26">
        <v>0</v>
      </c>
      <c r="P392" s="26">
        <v>0</v>
      </c>
      <c r="Q392" s="26">
        <v>9958031.0099999998</v>
      </c>
      <c r="R392" s="26">
        <v>288.91238233383302</v>
      </c>
      <c r="S392" s="26"/>
    </row>
    <row r="393" spans="1:19" x14ac:dyDescent="0.2">
      <c r="A393" s="10" t="s">
        <v>690</v>
      </c>
      <c r="B393" s="86" t="s">
        <v>308</v>
      </c>
      <c r="C393" s="26">
        <v>10556000</v>
      </c>
      <c r="D393" s="26">
        <v>0</v>
      </c>
      <c r="E393" s="26">
        <v>0</v>
      </c>
      <c r="F393" s="26">
        <v>0</v>
      </c>
      <c r="G393" s="26">
        <v>0</v>
      </c>
      <c r="H393" s="26">
        <v>10556000</v>
      </c>
      <c r="I393" s="26">
        <v>8796668</v>
      </c>
      <c r="J393" s="26">
        <v>8796668</v>
      </c>
      <c r="K393" s="26">
        <v>597968.99</v>
      </c>
      <c r="L393" s="26">
        <v>597968.99</v>
      </c>
      <c r="M393" s="26">
        <v>0</v>
      </c>
      <c r="N393" s="26">
        <v>0</v>
      </c>
      <c r="O393" s="26">
        <v>0</v>
      </c>
      <c r="P393" s="26">
        <v>0</v>
      </c>
      <c r="Q393" s="26">
        <v>9958031.0099999998</v>
      </c>
      <c r="R393" s="26">
        <v>288.91238233383302</v>
      </c>
      <c r="S393" s="26"/>
    </row>
    <row r="394" spans="1:19" x14ac:dyDescent="0.2">
      <c r="A394" s="10" t="s">
        <v>691</v>
      </c>
      <c r="B394" s="86" t="s">
        <v>692</v>
      </c>
      <c r="C394" s="26">
        <v>5150000</v>
      </c>
      <c r="D394" s="26">
        <v>0</v>
      </c>
      <c r="E394" s="26">
        <v>0</v>
      </c>
      <c r="F394" s="26">
        <v>0</v>
      </c>
      <c r="G394" s="26">
        <v>0</v>
      </c>
      <c r="H394" s="26">
        <v>5150000</v>
      </c>
      <c r="I394" s="26">
        <v>4291668</v>
      </c>
      <c r="J394" s="26">
        <v>4291668</v>
      </c>
      <c r="K394" s="26">
        <v>28719.72</v>
      </c>
      <c r="L394" s="26">
        <v>28719.72</v>
      </c>
      <c r="M394" s="26">
        <v>0</v>
      </c>
      <c r="N394" s="26">
        <v>0</v>
      </c>
      <c r="O394" s="26">
        <v>0</v>
      </c>
      <c r="P394" s="26">
        <v>0</v>
      </c>
      <c r="Q394" s="26">
        <v>5121280.28</v>
      </c>
      <c r="R394" s="26">
        <v>99.442335533980597</v>
      </c>
      <c r="S394" s="26"/>
    </row>
    <row r="395" spans="1:19" x14ac:dyDescent="0.2">
      <c r="A395" s="10" t="s">
        <v>693</v>
      </c>
      <c r="B395" s="86" t="s">
        <v>694</v>
      </c>
      <c r="C395" s="26">
        <v>5406000</v>
      </c>
      <c r="D395" s="26">
        <v>0</v>
      </c>
      <c r="E395" s="26">
        <v>0</v>
      </c>
      <c r="F395" s="26">
        <v>0</v>
      </c>
      <c r="G395" s="26">
        <v>0</v>
      </c>
      <c r="H395" s="26">
        <v>5406000</v>
      </c>
      <c r="I395" s="26">
        <v>4505000</v>
      </c>
      <c r="J395" s="26">
        <v>4505000</v>
      </c>
      <c r="K395" s="26">
        <v>569249.27</v>
      </c>
      <c r="L395" s="26">
        <v>569249.27</v>
      </c>
      <c r="M395" s="26">
        <v>0</v>
      </c>
      <c r="N395" s="26">
        <v>0</v>
      </c>
      <c r="O395" s="26">
        <v>0</v>
      </c>
      <c r="P395" s="26">
        <v>0</v>
      </c>
      <c r="Q395" s="26">
        <v>4836750.7300000004</v>
      </c>
      <c r="R395" s="26">
        <v>89.470046799851985</v>
      </c>
      <c r="S395" s="26"/>
    </row>
    <row r="396" spans="1:19" x14ac:dyDescent="0.2">
      <c r="A396" s="10" t="s">
        <v>695</v>
      </c>
      <c r="B396" s="86" t="s">
        <v>328</v>
      </c>
      <c r="C396" s="26">
        <v>0</v>
      </c>
      <c r="D396" s="26">
        <v>0</v>
      </c>
      <c r="E396" s="26">
        <v>0</v>
      </c>
      <c r="F396" s="26">
        <v>0</v>
      </c>
      <c r="G396" s="26">
        <v>0</v>
      </c>
      <c r="H396" s="26">
        <v>0</v>
      </c>
      <c r="I396" s="26">
        <v>0</v>
      </c>
      <c r="J396" s="26">
        <v>0</v>
      </c>
      <c r="K396" s="26">
        <v>0</v>
      </c>
      <c r="L396" s="26">
        <v>0</v>
      </c>
      <c r="M396" s="26">
        <v>0</v>
      </c>
      <c r="N396" s="26">
        <v>0</v>
      </c>
      <c r="O396" s="26">
        <v>0</v>
      </c>
      <c r="P396" s="26">
        <v>0</v>
      </c>
      <c r="Q396" s="26">
        <v>0</v>
      </c>
      <c r="R396" s="26">
        <v>100</v>
      </c>
      <c r="S396" s="26"/>
    </row>
    <row r="397" spans="1:19" x14ac:dyDescent="0.2">
      <c r="A397" s="10" t="s">
        <v>696</v>
      </c>
      <c r="B397" s="86" t="s">
        <v>353</v>
      </c>
      <c r="C397" s="26">
        <v>0</v>
      </c>
      <c r="D397" s="26">
        <v>362932</v>
      </c>
      <c r="E397" s="26">
        <v>0</v>
      </c>
      <c r="F397" s="26">
        <v>0</v>
      </c>
      <c r="G397" s="26">
        <v>0</v>
      </c>
      <c r="H397" s="26">
        <v>362932</v>
      </c>
      <c r="I397" s="26">
        <v>362932</v>
      </c>
      <c r="J397" s="26">
        <v>362932</v>
      </c>
      <c r="K397" s="26">
        <v>362932</v>
      </c>
      <c r="L397" s="26">
        <v>362932</v>
      </c>
      <c r="M397" s="26">
        <v>0</v>
      </c>
      <c r="N397" s="26">
        <v>0</v>
      </c>
      <c r="O397" s="26">
        <v>0</v>
      </c>
      <c r="P397" s="26">
        <v>0</v>
      </c>
      <c r="Q397" s="26">
        <v>0</v>
      </c>
      <c r="R397" s="26">
        <v>0</v>
      </c>
      <c r="S397" s="26"/>
    </row>
    <row r="398" spans="1:19" x14ac:dyDescent="0.2">
      <c r="A398" s="10" t="s">
        <v>697</v>
      </c>
      <c r="B398" s="86" t="s">
        <v>355</v>
      </c>
      <c r="C398" s="26">
        <v>0</v>
      </c>
      <c r="D398" s="26">
        <v>362932</v>
      </c>
      <c r="E398" s="26">
        <v>0</v>
      </c>
      <c r="F398" s="26">
        <v>0</v>
      </c>
      <c r="G398" s="26">
        <v>0</v>
      </c>
      <c r="H398" s="26">
        <v>362932</v>
      </c>
      <c r="I398" s="26">
        <v>362932</v>
      </c>
      <c r="J398" s="26">
        <v>362932</v>
      </c>
      <c r="K398" s="26">
        <v>362932</v>
      </c>
      <c r="L398" s="26">
        <v>362932</v>
      </c>
      <c r="M398" s="26">
        <v>0</v>
      </c>
      <c r="N398" s="26">
        <v>0</v>
      </c>
      <c r="O398" s="26">
        <v>0</v>
      </c>
      <c r="P398" s="26">
        <v>0</v>
      </c>
      <c r="Q398" s="26">
        <v>0</v>
      </c>
      <c r="R398" s="26">
        <v>0</v>
      </c>
      <c r="S398" s="26"/>
    </row>
    <row r="399" spans="1:19" x14ac:dyDescent="0.2">
      <c r="A399" s="10" t="s">
        <v>698</v>
      </c>
      <c r="B399" s="86" t="s">
        <v>619</v>
      </c>
      <c r="C399" s="26">
        <v>0</v>
      </c>
      <c r="D399" s="26">
        <v>362932</v>
      </c>
      <c r="E399" s="26">
        <v>0</v>
      </c>
      <c r="F399" s="26">
        <v>0</v>
      </c>
      <c r="G399" s="26">
        <v>0</v>
      </c>
      <c r="H399" s="26">
        <v>362932</v>
      </c>
      <c r="I399" s="26">
        <v>362932</v>
      </c>
      <c r="J399" s="26">
        <v>362932</v>
      </c>
      <c r="K399" s="26">
        <v>362932</v>
      </c>
      <c r="L399" s="26">
        <v>362932</v>
      </c>
      <c r="M399" s="26">
        <v>0</v>
      </c>
      <c r="N399" s="26">
        <v>0</v>
      </c>
      <c r="O399" s="26">
        <v>0</v>
      </c>
      <c r="P399" s="26">
        <v>0</v>
      </c>
      <c r="Q399" s="26">
        <v>0</v>
      </c>
      <c r="R399" s="26">
        <v>0</v>
      </c>
      <c r="S399" s="26"/>
    </row>
    <row r="400" spans="1:19" x14ac:dyDescent="0.2">
      <c r="A400" s="1"/>
      <c r="S400" s="26"/>
    </row>
    <row r="401" spans="1:19" x14ac:dyDescent="0.2">
      <c r="A401" s="1"/>
      <c r="S401" s="26"/>
    </row>
    <row r="402" spans="1:19" x14ac:dyDescent="0.2">
      <c r="A402" s="1"/>
      <c r="S402" s="26"/>
    </row>
    <row r="403" spans="1:19" x14ac:dyDescent="0.2">
      <c r="A403" s="1"/>
      <c r="S403" s="26"/>
    </row>
    <row r="404" spans="1:19" x14ac:dyDescent="0.2">
      <c r="A404" s="1"/>
      <c r="S404" s="26"/>
    </row>
    <row r="405" spans="1:19" x14ac:dyDescent="0.2">
      <c r="A405" s="1"/>
      <c r="S405" s="26"/>
    </row>
    <row r="406" spans="1:19" x14ac:dyDescent="0.2">
      <c r="A406" s="1"/>
      <c r="S406" s="26"/>
    </row>
    <row r="407" spans="1:19" x14ac:dyDescent="0.2">
      <c r="A407" s="1"/>
      <c r="S407" s="26"/>
    </row>
    <row r="408" spans="1:19" x14ac:dyDescent="0.2">
      <c r="A408" s="1"/>
      <c r="S408" s="26"/>
    </row>
    <row r="409" spans="1:19" x14ac:dyDescent="0.2">
      <c r="A409" s="1"/>
      <c r="S409" s="26"/>
    </row>
    <row r="410" spans="1:19" x14ac:dyDescent="0.2">
      <c r="A410" s="1"/>
      <c r="S410" s="26"/>
    </row>
    <row r="411" spans="1:19" x14ac:dyDescent="0.2">
      <c r="A411" s="1"/>
      <c r="S411" s="26"/>
    </row>
    <row r="412" spans="1:19" x14ac:dyDescent="0.2">
      <c r="A412" s="1"/>
      <c r="S412" s="26"/>
    </row>
    <row r="413" spans="1:19" x14ac:dyDescent="0.2">
      <c r="A413" s="1"/>
      <c r="S413" s="26"/>
    </row>
    <row r="414" spans="1:19" x14ac:dyDescent="0.2">
      <c r="A414" s="1"/>
      <c r="S414" s="26"/>
    </row>
    <row r="415" spans="1:19" x14ac:dyDescent="0.2">
      <c r="A415" s="1"/>
      <c r="S415" s="26"/>
    </row>
    <row r="416" spans="1:19" x14ac:dyDescent="0.2">
      <c r="A416" s="1"/>
      <c r="S416" s="26"/>
    </row>
    <row r="417" spans="1:19" x14ac:dyDescent="0.2">
      <c r="A417" s="1"/>
      <c r="S417" s="26"/>
    </row>
    <row r="418" spans="1:19" x14ac:dyDescent="0.2">
      <c r="A418" s="1"/>
      <c r="S418" s="26"/>
    </row>
    <row r="419" spans="1:19" x14ac:dyDescent="0.2">
      <c r="A419" s="1"/>
      <c r="S419" s="26"/>
    </row>
    <row r="420" spans="1:19" x14ac:dyDescent="0.2">
      <c r="A420" s="1"/>
      <c r="S420" s="26"/>
    </row>
    <row r="421" spans="1:19" x14ac:dyDescent="0.2">
      <c r="A421" s="1"/>
      <c r="S421" s="26"/>
    </row>
    <row r="422" spans="1:19" x14ac:dyDescent="0.2">
      <c r="A422" s="1"/>
      <c r="S422" s="26"/>
    </row>
    <row r="423" spans="1:19" x14ac:dyDescent="0.2">
      <c r="A423" s="1"/>
      <c r="S423" s="26"/>
    </row>
    <row r="424" spans="1:19" x14ac:dyDescent="0.2">
      <c r="A424" s="1"/>
      <c r="S424" s="26"/>
    </row>
    <row r="425" spans="1:19" x14ac:dyDescent="0.2">
      <c r="A425" s="1"/>
      <c r="S425" s="26"/>
    </row>
    <row r="426" spans="1:19" x14ac:dyDescent="0.2">
      <c r="A426" s="1"/>
      <c r="S426" s="26"/>
    </row>
    <row r="427" spans="1:19" x14ac:dyDescent="0.2">
      <c r="A427" s="1"/>
      <c r="S427" s="26"/>
    </row>
    <row r="428" spans="1:19" x14ac:dyDescent="0.2">
      <c r="A428" s="1"/>
      <c r="S428" s="26"/>
    </row>
    <row r="429" spans="1:19" x14ac:dyDescent="0.2">
      <c r="A429" s="1"/>
      <c r="S429" s="26"/>
    </row>
    <row r="430" spans="1:19" x14ac:dyDescent="0.2">
      <c r="A430" s="1"/>
      <c r="S430" s="26"/>
    </row>
    <row r="431" spans="1:19" x14ac:dyDescent="0.2">
      <c r="A431" s="1"/>
      <c r="S431" s="26"/>
    </row>
    <row r="432" spans="1:19" x14ac:dyDescent="0.2">
      <c r="A432" s="1"/>
      <c r="S432" s="26"/>
    </row>
    <row r="433" spans="1:19" x14ac:dyDescent="0.2">
      <c r="A433" s="1"/>
      <c r="S433" s="26"/>
    </row>
    <row r="434" spans="1:19" x14ac:dyDescent="0.2">
      <c r="A434" s="1"/>
      <c r="S434" s="26"/>
    </row>
    <row r="435" spans="1:19" x14ac:dyDescent="0.2">
      <c r="A435" s="1"/>
      <c r="S435" s="26"/>
    </row>
    <row r="436" spans="1:19" x14ac:dyDescent="0.2">
      <c r="A436" s="1"/>
      <c r="S436" s="26"/>
    </row>
    <row r="437" spans="1:19" x14ac:dyDescent="0.2">
      <c r="A437" s="1"/>
      <c r="S437" s="26"/>
    </row>
    <row r="438" spans="1:19" x14ac:dyDescent="0.2">
      <c r="A438" s="1"/>
      <c r="S438" s="26"/>
    </row>
    <row r="439" spans="1:19" x14ac:dyDescent="0.2">
      <c r="A439" s="1"/>
      <c r="S439" s="26"/>
    </row>
    <row r="440" spans="1:19" x14ac:dyDescent="0.2">
      <c r="A440" s="1"/>
      <c r="S440" s="26"/>
    </row>
    <row r="441" spans="1:19" x14ac:dyDescent="0.2">
      <c r="A441" s="1"/>
      <c r="S441" s="26"/>
    </row>
    <row r="442" spans="1:19" x14ac:dyDescent="0.2">
      <c r="A442" s="1"/>
      <c r="S442" s="26"/>
    </row>
    <row r="443" spans="1:19" x14ac:dyDescent="0.2">
      <c r="A443" s="1"/>
      <c r="S443" s="26"/>
    </row>
    <row r="444" spans="1:19" x14ac:dyDescent="0.2">
      <c r="A444" s="1"/>
      <c r="S444" s="26"/>
    </row>
    <row r="445" spans="1:19" x14ac:dyDescent="0.2">
      <c r="A445" s="1"/>
      <c r="S445" s="26"/>
    </row>
    <row r="446" spans="1:19" x14ac:dyDescent="0.2">
      <c r="A446" s="1"/>
      <c r="S446" s="26"/>
    </row>
    <row r="447" spans="1:19" x14ac:dyDescent="0.2">
      <c r="A447" s="1"/>
      <c r="S447" s="26"/>
    </row>
    <row r="448" spans="1:19" x14ac:dyDescent="0.2">
      <c r="A448" s="1"/>
      <c r="S448" s="26"/>
    </row>
    <row r="449" spans="1:19" x14ac:dyDescent="0.2">
      <c r="A449" s="1"/>
      <c r="S449" s="26"/>
    </row>
    <row r="450" spans="1:19" x14ac:dyDescent="0.2">
      <c r="A450" s="1"/>
      <c r="S450" s="26"/>
    </row>
    <row r="451" spans="1:19" x14ac:dyDescent="0.2">
      <c r="A451" s="1"/>
      <c r="S451" s="26"/>
    </row>
    <row r="452" spans="1:19" x14ac:dyDescent="0.2">
      <c r="A452" s="1"/>
      <c r="S452" s="26"/>
    </row>
    <row r="453" spans="1:19" x14ac:dyDescent="0.2">
      <c r="A453" s="1"/>
      <c r="S453" s="26"/>
    </row>
    <row r="454" spans="1:19" x14ac:dyDescent="0.2">
      <c r="A454" s="1"/>
      <c r="S454" s="26"/>
    </row>
    <row r="455" spans="1:19" x14ac:dyDescent="0.2">
      <c r="A455" s="1"/>
      <c r="S455" s="26"/>
    </row>
    <row r="456" spans="1:19" x14ac:dyDescent="0.2">
      <c r="A456" s="1"/>
      <c r="S456" s="26"/>
    </row>
    <row r="457" spans="1:19" x14ac:dyDescent="0.2">
      <c r="A457" s="1"/>
      <c r="S457" s="26"/>
    </row>
    <row r="458" spans="1:19" x14ac:dyDescent="0.2">
      <c r="A458" s="1"/>
      <c r="S458" s="26"/>
    </row>
    <row r="459" spans="1:19" x14ac:dyDescent="0.2">
      <c r="A459" s="1"/>
      <c r="S459" s="26"/>
    </row>
    <row r="460" spans="1:19" x14ac:dyDescent="0.2">
      <c r="A460" s="1"/>
      <c r="S460" s="26"/>
    </row>
    <row r="461" spans="1:19" x14ac:dyDescent="0.2">
      <c r="A461" s="1"/>
      <c r="S461" s="26"/>
    </row>
    <row r="462" spans="1:19" x14ac:dyDescent="0.2">
      <c r="A462" s="1"/>
      <c r="S462" s="26"/>
    </row>
    <row r="463" spans="1:19" x14ac:dyDescent="0.2">
      <c r="A463" s="1"/>
      <c r="S463" s="26"/>
    </row>
    <row r="464" spans="1:19" x14ac:dyDescent="0.2">
      <c r="A464" s="1"/>
      <c r="S464" s="26"/>
    </row>
    <row r="465" spans="1:19" x14ac:dyDescent="0.2">
      <c r="A465" s="1"/>
      <c r="S465" s="26"/>
    </row>
    <row r="466" spans="1:19" x14ac:dyDescent="0.2">
      <c r="A466" s="1"/>
      <c r="S466" s="26"/>
    </row>
    <row r="467" spans="1:19" x14ac:dyDescent="0.2">
      <c r="A467" s="1"/>
      <c r="S467" s="26"/>
    </row>
    <row r="468" spans="1:19" x14ac:dyDescent="0.2">
      <c r="A468" s="1"/>
      <c r="S468" s="26"/>
    </row>
    <row r="469" spans="1:19" x14ac:dyDescent="0.2">
      <c r="A469" s="1"/>
      <c r="S469" s="26"/>
    </row>
    <row r="470" spans="1:19" x14ac:dyDescent="0.2">
      <c r="A470" s="1"/>
      <c r="S470" s="26"/>
    </row>
    <row r="471" spans="1:19" x14ac:dyDescent="0.2">
      <c r="A471" s="1"/>
      <c r="S471" s="26"/>
    </row>
    <row r="472" spans="1:19" x14ac:dyDescent="0.2">
      <c r="A472" s="1"/>
      <c r="S472" s="26"/>
    </row>
    <row r="473" spans="1:19" x14ac:dyDescent="0.2">
      <c r="A473" s="1"/>
      <c r="S473" s="26"/>
    </row>
    <row r="474" spans="1:19" x14ac:dyDescent="0.2">
      <c r="A474" s="1"/>
      <c r="S474" s="26"/>
    </row>
    <row r="475" spans="1:19" x14ac:dyDescent="0.2">
      <c r="A475" s="1"/>
      <c r="S475" s="26"/>
    </row>
    <row r="476" spans="1:19" x14ac:dyDescent="0.2">
      <c r="A476" s="1"/>
      <c r="S476" s="26"/>
    </row>
    <row r="477" spans="1:19" x14ac:dyDescent="0.2">
      <c r="A477" s="1"/>
      <c r="S477" s="26"/>
    </row>
    <row r="478" spans="1:19" x14ac:dyDescent="0.2">
      <c r="A478" s="1"/>
      <c r="S478" s="26"/>
    </row>
    <row r="479" spans="1:19" x14ac:dyDescent="0.2">
      <c r="A479" s="1"/>
      <c r="S479" s="26"/>
    </row>
    <row r="480" spans="1:19" x14ac:dyDescent="0.2">
      <c r="A480" s="1"/>
      <c r="S480" s="26"/>
    </row>
    <row r="481" spans="1:19" x14ac:dyDescent="0.2">
      <c r="A481" s="1"/>
      <c r="S481" s="26"/>
    </row>
    <row r="482" spans="1:19" x14ac:dyDescent="0.2">
      <c r="A482" s="1"/>
      <c r="S482" s="26"/>
    </row>
    <row r="483" spans="1:19" x14ac:dyDescent="0.2">
      <c r="A483" s="1"/>
      <c r="S483" s="26"/>
    </row>
    <row r="484" spans="1:19" x14ac:dyDescent="0.2">
      <c r="A484" s="1"/>
      <c r="S484" s="26"/>
    </row>
    <row r="485" spans="1:19" x14ac:dyDescent="0.2">
      <c r="A485" s="1"/>
      <c r="S485" s="26"/>
    </row>
    <row r="486" spans="1:19" x14ac:dyDescent="0.2">
      <c r="A486" s="1"/>
      <c r="S486" s="26"/>
    </row>
    <row r="487" spans="1:19" x14ac:dyDescent="0.2">
      <c r="A487" s="1"/>
      <c r="S487" s="26"/>
    </row>
    <row r="488" spans="1:19" x14ac:dyDescent="0.2">
      <c r="A488" s="1"/>
      <c r="S488" s="26"/>
    </row>
    <row r="489" spans="1:19" x14ac:dyDescent="0.2">
      <c r="A489" s="1"/>
      <c r="S489" s="26"/>
    </row>
    <row r="490" spans="1:19" x14ac:dyDescent="0.2">
      <c r="A490" s="1"/>
      <c r="S490" s="26"/>
    </row>
    <row r="491" spans="1:19" x14ac:dyDescent="0.2">
      <c r="A491" s="1"/>
      <c r="S491" s="26"/>
    </row>
    <row r="492" spans="1:19" x14ac:dyDescent="0.2">
      <c r="A492" s="1"/>
      <c r="S492" s="26"/>
    </row>
    <row r="493" spans="1:19" x14ac:dyDescent="0.2">
      <c r="A493" s="1"/>
      <c r="S493" s="26"/>
    </row>
    <row r="494" spans="1:19" x14ac:dyDescent="0.2">
      <c r="A494" s="1"/>
      <c r="S494" s="26"/>
    </row>
    <row r="495" spans="1:19" x14ac:dyDescent="0.2">
      <c r="A495" s="1"/>
      <c r="S495" s="26"/>
    </row>
    <row r="496" spans="1:19" x14ac:dyDescent="0.2">
      <c r="A496" s="1"/>
      <c r="S496" s="26"/>
    </row>
    <row r="497" spans="1:19" x14ac:dyDescent="0.2">
      <c r="A497" s="1"/>
      <c r="S497" s="26"/>
    </row>
    <row r="498" spans="1:19" x14ac:dyDescent="0.2">
      <c r="A498" s="1"/>
      <c r="S498" s="26"/>
    </row>
    <row r="499" spans="1:19" x14ac:dyDescent="0.2">
      <c r="A499" s="1"/>
      <c r="S499" s="26"/>
    </row>
    <row r="500" spans="1:19" x14ac:dyDescent="0.2">
      <c r="A500" s="1"/>
      <c r="S500" s="26"/>
    </row>
    <row r="501" spans="1:19" x14ac:dyDescent="0.2">
      <c r="A501" s="1"/>
      <c r="S501" s="26"/>
    </row>
    <row r="502" spans="1:19" x14ac:dyDescent="0.2">
      <c r="A502" s="1"/>
      <c r="S502" s="26"/>
    </row>
    <row r="503" spans="1:19" x14ac:dyDescent="0.2">
      <c r="A503" s="1"/>
      <c r="S503" s="26"/>
    </row>
    <row r="504" spans="1:19" x14ac:dyDescent="0.2">
      <c r="A504" s="1"/>
      <c r="S504" s="26"/>
    </row>
    <row r="505" spans="1:19" x14ac:dyDescent="0.2">
      <c r="A505" s="1"/>
      <c r="S505" s="26"/>
    </row>
    <row r="506" spans="1:19" x14ac:dyDescent="0.2">
      <c r="A506" s="1"/>
      <c r="S506" s="26"/>
    </row>
    <row r="507" spans="1:19" x14ac:dyDescent="0.2">
      <c r="A507" s="1"/>
      <c r="S507" s="26"/>
    </row>
    <row r="508" spans="1:19" x14ac:dyDescent="0.2">
      <c r="A508" s="1"/>
      <c r="S508" s="26"/>
    </row>
    <row r="509" spans="1:19" x14ac:dyDescent="0.2">
      <c r="A509" s="1"/>
      <c r="S509" s="26"/>
    </row>
    <row r="510" spans="1:19" x14ac:dyDescent="0.2">
      <c r="A510" s="1"/>
      <c r="S510" s="26"/>
    </row>
    <row r="511" spans="1:19" x14ac:dyDescent="0.2">
      <c r="A511" s="1"/>
      <c r="S511" s="26"/>
    </row>
    <row r="512" spans="1:19" x14ac:dyDescent="0.2">
      <c r="A512" s="1"/>
      <c r="S512" s="26"/>
    </row>
    <row r="513" spans="1:19" x14ac:dyDescent="0.2">
      <c r="A513" s="1"/>
      <c r="S513" s="26"/>
    </row>
    <row r="514" spans="1:19" x14ac:dyDescent="0.2">
      <c r="A514" s="1"/>
      <c r="S514" s="26"/>
    </row>
    <row r="515" spans="1:19" x14ac:dyDescent="0.2">
      <c r="A515" s="1"/>
      <c r="S515" s="26"/>
    </row>
    <row r="516" spans="1:19" x14ac:dyDescent="0.2">
      <c r="A516" s="1"/>
      <c r="S516" s="26"/>
    </row>
    <row r="517" spans="1:19" x14ac:dyDescent="0.2">
      <c r="A517" s="1"/>
      <c r="S517" s="26"/>
    </row>
    <row r="518" spans="1:19" x14ac:dyDescent="0.2">
      <c r="A518" s="1"/>
      <c r="S518" s="26"/>
    </row>
    <row r="519" spans="1:19" x14ac:dyDescent="0.2">
      <c r="A519" s="1"/>
      <c r="S519" s="26"/>
    </row>
    <row r="520" spans="1:19" x14ac:dyDescent="0.2">
      <c r="A520" s="1"/>
      <c r="S520" s="26"/>
    </row>
    <row r="521" spans="1:19" x14ac:dyDescent="0.2">
      <c r="A521" s="1"/>
      <c r="S521" s="26"/>
    </row>
    <row r="522" spans="1:19" x14ac:dyDescent="0.2">
      <c r="A522" s="1"/>
      <c r="S522" s="26"/>
    </row>
    <row r="523" spans="1:19" x14ac:dyDescent="0.2">
      <c r="A523" s="1"/>
      <c r="S523" s="26"/>
    </row>
    <row r="524" spans="1:19" x14ac:dyDescent="0.2">
      <c r="A524" s="1"/>
      <c r="S524" s="26"/>
    </row>
    <row r="525" spans="1:19" x14ac:dyDescent="0.2">
      <c r="A525" s="1"/>
      <c r="S525" s="26"/>
    </row>
    <row r="526" spans="1:19" x14ac:dyDescent="0.2">
      <c r="A526" s="1"/>
      <c r="S526" s="26"/>
    </row>
    <row r="527" spans="1:19" x14ac:dyDescent="0.2">
      <c r="A527" s="1"/>
      <c r="S527" s="26"/>
    </row>
    <row r="528" spans="1:19" x14ac:dyDescent="0.2">
      <c r="A528" s="1"/>
      <c r="S528" s="26"/>
    </row>
    <row r="529" spans="1:19" x14ac:dyDescent="0.2">
      <c r="A529" s="1"/>
      <c r="S529" s="26"/>
    </row>
    <row r="530" spans="1:19" x14ac:dyDescent="0.2">
      <c r="A530" s="1"/>
      <c r="S530" s="26"/>
    </row>
    <row r="531" spans="1:19" x14ac:dyDescent="0.2">
      <c r="A531" s="1"/>
      <c r="S531" s="26"/>
    </row>
    <row r="532" spans="1:19" x14ac:dyDescent="0.2">
      <c r="A532" s="1"/>
      <c r="S532" s="26"/>
    </row>
    <row r="533" spans="1:19" x14ac:dyDescent="0.2">
      <c r="A533" s="1"/>
      <c r="S533" s="26"/>
    </row>
    <row r="534" spans="1:19" x14ac:dyDescent="0.2">
      <c r="A534" s="1"/>
      <c r="S534" s="26"/>
    </row>
    <row r="535" spans="1:19" x14ac:dyDescent="0.2">
      <c r="A535" s="1"/>
      <c r="S535" s="26"/>
    </row>
    <row r="536" spans="1:19" x14ac:dyDescent="0.2">
      <c r="A536" s="1"/>
      <c r="S536" s="26"/>
    </row>
    <row r="537" spans="1:19" x14ac:dyDescent="0.2">
      <c r="A537" s="1"/>
      <c r="S537" s="26"/>
    </row>
    <row r="538" spans="1:19" x14ac:dyDescent="0.2">
      <c r="A538" s="1"/>
      <c r="S538" s="26"/>
    </row>
    <row r="539" spans="1:19" x14ac:dyDescent="0.2">
      <c r="A539" s="1"/>
      <c r="S539" s="26"/>
    </row>
    <row r="540" spans="1:19" x14ac:dyDescent="0.2">
      <c r="A540" s="1"/>
      <c r="S540" s="26"/>
    </row>
    <row r="541" spans="1:19" x14ac:dyDescent="0.2">
      <c r="A541" s="1"/>
      <c r="S541" s="26"/>
    </row>
    <row r="542" spans="1:19" x14ac:dyDescent="0.2">
      <c r="A542" s="1"/>
      <c r="S542" s="26"/>
    </row>
    <row r="543" spans="1:19" x14ac:dyDescent="0.2">
      <c r="A543" s="1"/>
      <c r="S543" s="26"/>
    </row>
    <row r="544" spans="1:19" x14ac:dyDescent="0.2">
      <c r="A544" s="1"/>
      <c r="S544" s="26"/>
    </row>
    <row r="545" spans="1:19" x14ac:dyDescent="0.2">
      <c r="A545" s="1"/>
      <c r="S545" s="26"/>
    </row>
    <row r="546" spans="1:19" x14ac:dyDescent="0.2">
      <c r="A546" s="1"/>
      <c r="S546" s="26"/>
    </row>
    <row r="547" spans="1:19" x14ac:dyDescent="0.2">
      <c r="A547" s="1"/>
      <c r="S547" s="26"/>
    </row>
    <row r="548" spans="1:19" x14ac:dyDescent="0.2">
      <c r="A548" s="1"/>
      <c r="S548" s="26"/>
    </row>
    <row r="549" spans="1:19" x14ac:dyDescent="0.2">
      <c r="A549" s="1"/>
      <c r="S549" s="26"/>
    </row>
    <row r="550" spans="1:19" x14ac:dyDescent="0.2">
      <c r="A550" s="1"/>
      <c r="S550" s="26"/>
    </row>
    <row r="551" spans="1:19" x14ac:dyDescent="0.2">
      <c r="A551" s="1"/>
      <c r="S551" s="26"/>
    </row>
    <row r="552" spans="1:19" x14ac:dyDescent="0.2">
      <c r="A552" s="1"/>
      <c r="S552" s="26"/>
    </row>
    <row r="553" spans="1:19" x14ac:dyDescent="0.2">
      <c r="A553" s="1"/>
      <c r="S553" s="26"/>
    </row>
    <row r="554" spans="1:19" x14ac:dyDescent="0.2">
      <c r="A554" s="1"/>
      <c r="S554" s="26"/>
    </row>
    <row r="555" spans="1:19" x14ac:dyDescent="0.2">
      <c r="A555" s="1"/>
      <c r="S555" s="26"/>
    </row>
    <row r="556" spans="1:19" x14ac:dyDescent="0.2">
      <c r="A556" s="1"/>
      <c r="S556" s="26"/>
    </row>
    <row r="557" spans="1:19" x14ac:dyDescent="0.2">
      <c r="A557" s="1"/>
      <c r="S557" s="26"/>
    </row>
    <row r="558" spans="1:19" x14ac:dyDescent="0.2">
      <c r="A558" s="1"/>
      <c r="S558" s="26"/>
    </row>
    <row r="559" spans="1:19" x14ac:dyDescent="0.2">
      <c r="A559" s="1"/>
      <c r="S559" s="26"/>
    </row>
    <row r="560" spans="1:19" x14ac:dyDescent="0.2">
      <c r="A560" s="1"/>
      <c r="S560" s="26"/>
    </row>
    <row r="561" spans="1:19" x14ac:dyDescent="0.2">
      <c r="A561" s="1"/>
      <c r="S561" s="26"/>
    </row>
    <row r="562" spans="1:19" x14ac:dyDescent="0.2">
      <c r="A562" s="1"/>
      <c r="S562" s="26"/>
    </row>
    <row r="563" spans="1:19" x14ac:dyDescent="0.2">
      <c r="A563" s="1"/>
      <c r="S563" s="26"/>
    </row>
    <row r="564" spans="1:19" x14ac:dyDescent="0.2">
      <c r="A564" s="1"/>
      <c r="S564" s="26"/>
    </row>
    <row r="565" spans="1:19" x14ac:dyDescent="0.2">
      <c r="A565" s="1"/>
      <c r="S565" s="26"/>
    </row>
    <row r="566" spans="1:19" x14ac:dyDescent="0.2">
      <c r="A566" s="1"/>
      <c r="S566" s="26"/>
    </row>
    <row r="567" spans="1:19" x14ac:dyDescent="0.2">
      <c r="A567" s="1"/>
      <c r="S567" s="26"/>
    </row>
    <row r="568" spans="1:19" x14ac:dyDescent="0.2">
      <c r="A568" s="1"/>
      <c r="S568" s="26"/>
    </row>
    <row r="569" spans="1:19" x14ac:dyDescent="0.2">
      <c r="A569" s="1"/>
      <c r="S569" s="26"/>
    </row>
    <row r="570" spans="1:19" x14ac:dyDescent="0.2">
      <c r="A570" s="1"/>
      <c r="S570" s="26"/>
    </row>
    <row r="571" spans="1:19" x14ac:dyDescent="0.2">
      <c r="A571" s="1"/>
      <c r="S571" s="26"/>
    </row>
    <row r="572" spans="1:19" x14ac:dyDescent="0.2">
      <c r="A572" s="1"/>
      <c r="S572" s="26"/>
    </row>
    <row r="573" spans="1:19" x14ac:dyDescent="0.2">
      <c r="A573" s="1"/>
      <c r="S573" s="26"/>
    </row>
    <row r="574" spans="1:19" x14ac:dyDescent="0.2">
      <c r="A574" s="1"/>
      <c r="S574" s="26"/>
    </row>
    <row r="575" spans="1:19" x14ac:dyDescent="0.2">
      <c r="A575" s="1"/>
      <c r="S575" s="26"/>
    </row>
    <row r="576" spans="1:19" x14ac:dyDescent="0.2">
      <c r="A576" s="1"/>
      <c r="S576" s="26"/>
    </row>
    <row r="577" spans="1:19" x14ac:dyDescent="0.2">
      <c r="A577" s="1"/>
      <c r="S577" s="26"/>
    </row>
    <row r="578" spans="1:19" x14ac:dyDescent="0.2">
      <c r="A578" s="1"/>
      <c r="S578" s="26"/>
    </row>
    <row r="579" spans="1:19" x14ac:dyDescent="0.2">
      <c r="A579" s="1"/>
      <c r="S579" s="26"/>
    </row>
    <row r="580" spans="1:19" x14ac:dyDescent="0.2">
      <c r="A580" s="1"/>
      <c r="S580" s="26"/>
    </row>
    <row r="581" spans="1:19" x14ac:dyDescent="0.2">
      <c r="A581" s="1"/>
      <c r="S581" s="26"/>
    </row>
    <row r="582" spans="1:19" x14ac:dyDescent="0.2">
      <c r="A582" s="1"/>
      <c r="S582" s="26"/>
    </row>
    <row r="583" spans="1:19" x14ac:dyDescent="0.2">
      <c r="A583" s="1"/>
      <c r="S583" s="26"/>
    </row>
    <row r="584" spans="1:19" x14ac:dyDescent="0.2">
      <c r="A584" s="1"/>
      <c r="S584" s="26"/>
    </row>
    <row r="585" spans="1:19" x14ac:dyDescent="0.2">
      <c r="A585" s="1"/>
      <c r="S585" s="26"/>
    </row>
    <row r="586" spans="1:19" x14ac:dyDescent="0.2">
      <c r="A586" s="1"/>
      <c r="S586" s="26"/>
    </row>
    <row r="587" spans="1:19" x14ac:dyDescent="0.2">
      <c r="A587" s="1"/>
      <c r="S587" s="26"/>
    </row>
    <row r="588" spans="1:19" x14ac:dyDescent="0.2">
      <c r="A588" s="1"/>
      <c r="S588" s="26"/>
    </row>
    <row r="589" spans="1:19" x14ac:dyDescent="0.2">
      <c r="A589" s="1"/>
      <c r="S589" s="26"/>
    </row>
    <row r="590" spans="1:19" x14ac:dyDescent="0.2">
      <c r="A590" s="1"/>
      <c r="S590" s="26"/>
    </row>
    <row r="591" spans="1:19" x14ac:dyDescent="0.2">
      <c r="A591" s="1"/>
      <c r="S591" s="26"/>
    </row>
    <row r="592" spans="1:19" x14ac:dyDescent="0.2">
      <c r="A592" s="1"/>
      <c r="S592" s="26"/>
    </row>
    <row r="593" spans="1:19" x14ac:dyDescent="0.2">
      <c r="A593" s="1"/>
      <c r="S593" s="26"/>
    </row>
    <row r="594" spans="1:19" x14ac:dyDescent="0.2">
      <c r="A594" s="1"/>
      <c r="S594" s="26"/>
    </row>
    <row r="595" spans="1:19" x14ac:dyDescent="0.2">
      <c r="A595" s="1"/>
      <c r="S595" s="26"/>
    </row>
    <row r="596" spans="1:19" x14ac:dyDescent="0.2">
      <c r="A596" s="1"/>
      <c r="S596" s="26"/>
    </row>
    <row r="597" spans="1:19" x14ac:dyDescent="0.2">
      <c r="A597" s="1"/>
      <c r="S597" s="26"/>
    </row>
    <row r="598" spans="1:19" x14ac:dyDescent="0.2">
      <c r="A598" s="1"/>
      <c r="S598" s="26"/>
    </row>
    <row r="599" spans="1:19" x14ac:dyDescent="0.2">
      <c r="A599" s="1"/>
      <c r="S599" s="26"/>
    </row>
    <row r="600" spans="1:19" x14ac:dyDescent="0.2">
      <c r="A600" s="1"/>
      <c r="S600" s="26"/>
    </row>
    <row r="601" spans="1:19" x14ac:dyDescent="0.2">
      <c r="A601" s="1"/>
      <c r="S601" s="26"/>
    </row>
    <row r="602" spans="1:19" x14ac:dyDescent="0.2">
      <c r="A602" s="1"/>
      <c r="S602" s="26"/>
    </row>
    <row r="603" spans="1:19" x14ac:dyDescent="0.2">
      <c r="A603" s="1"/>
      <c r="S603" s="26"/>
    </row>
    <row r="604" spans="1:19" x14ac:dyDescent="0.2">
      <c r="A604" s="1"/>
      <c r="S604" s="26"/>
    </row>
    <row r="605" spans="1:19" x14ac:dyDescent="0.2">
      <c r="A605" s="1"/>
      <c r="S605" s="26"/>
    </row>
    <row r="606" spans="1:19" x14ac:dyDescent="0.2">
      <c r="A606" s="1"/>
      <c r="S606" s="26"/>
    </row>
    <row r="607" spans="1:19" x14ac:dyDescent="0.2">
      <c r="A607" s="1"/>
      <c r="S607" s="26"/>
    </row>
    <row r="608" spans="1:19" x14ac:dyDescent="0.2">
      <c r="A608" s="1"/>
      <c r="S608" s="26"/>
    </row>
    <row r="609" spans="1:19" x14ac:dyDescent="0.2">
      <c r="A609" s="1"/>
      <c r="S609" s="26"/>
    </row>
    <row r="610" spans="1:19" x14ac:dyDescent="0.2">
      <c r="A610" s="1"/>
      <c r="S610" s="26"/>
    </row>
    <row r="611" spans="1:19" x14ac:dyDescent="0.2">
      <c r="A611" s="1"/>
      <c r="S611" s="26"/>
    </row>
    <row r="612" spans="1:19" x14ac:dyDescent="0.2">
      <c r="A612" s="1"/>
      <c r="S612" s="26"/>
    </row>
    <row r="613" spans="1:19" x14ac:dyDescent="0.2">
      <c r="A613" s="1"/>
      <c r="S613" s="26"/>
    </row>
    <row r="614" spans="1:19" x14ac:dyDescent="0.2">
      <c r="A614" s="1"/>
      <c r="S614" s="26"/>
    </row>
    <row r="615" spans="1:19" x14ac:dyDescent="0.2">
      <c r="A615" s="1"/>
      <c r="S615" s="26"/>
    </row>
    <row r="616" spans="1:19" x14ac:dyDescent="0.2">
      <c r="A616" s="1"/>
      <c r="S616" s="26"/>
    </row>
    <row r="617" spans="1:19" x14ac:dyDescent="0.2">
      <c r="A617" s="1"/>
      <c r="S617" s="26"/>
    </row>
    <row r="618" spans="1:19" x14ac:dyDescent="0.2">
      <c r="A618" s="1"/>
      <c r="S618" s="26"/>
    </row>
    <row r="619" spans="1:19" x14ac:dyDescent="0.2">
      <c r="A619" s="1"/>
      <c r="S619" s="26"/>
    </row>
    <row r="620" spans="1:19" x14ac:dyDescent="0.2">
      <c r="A620" s="1"/>
      <c r="S620" s="26"/>
    </row>
    <row r="621" spans="1:19" x14ac:dyDescent="0.2">
      <c r="A621" s="1"/>
      <c r="S621" s="26"/>
    </row>
    <row r="622" spans="1:19" x14ac:dyDescent="0.2">
      <c r="A622" s="1"/>
      <c r="S622" s="26"/>
    </row>
    <row r="623" spans="1:19" x14ac:dyDescent="0.2">
      <c r="A623" s="1"/>
      <c r="S623" s="26"/>
    </row>
    <row r="624" spans="1:19" x14ac:dyDescent="0.2">
      <c r="A624" s="1"/>
      <c r="S624" s="26"/>
    </row>
    <row r="625" spans="1:19" x14ac:dyDescent="0.2">
      <c r="A625" s="1"/>
      <c r="S625" s="26"/>
    </row>
    <row r="626" spans="1:19" x14ac:dyDescent="0.2">
      <c r="A626" s="1"/>
      <c r="S626" s="26"/>
    </row>
    <row r="627" spans="1:19" x14ac:dyDescent="0.2">
      <c r="A627" s="1"/>
      <c r="S627" s="26"/>
    </row>
    <row r="628" spans="1:19" x14ac:dyDescent="0.2">
      <c r="A628" s="1"/>
      <c r="S628" s="26"/>
    </row>
    <row r="629" spans="1:19" x14ac:dyDescent="0.2">
      <c r="A629" s="1"/>
      <c r="S629" s="26"/>
    </row>
    <row r="630" spans="1:19" x14ac:dyDescent="0.2">
      <c r="A630" s="1"/>
      <c r="S630" s="26"/>
    </row>
    <row r="631" spans="1:19" x14ac:dyDescent="0.2">
      <c r="A631" s="1"/>
      <c r="S631" s="26"/>
    </row>
    <row r="632" spans="1:19" x14ac:dyDescent="0.2">
      <c r="A632" s="1"/>
      <c r="S632" s="26"/>
    </row>
    <row r="633" spans="1:19" x14ac:dyDescent="0.2">
      <c r="A633" s="1"/>
      <c r="S633" s="26"/>
    </row>
    <row r="634" spans="1:19" x14ac:dyDescent="0.2">
      <c r="A634" s="1"/>
      <c r="S634" s="26"/>
    </row>
    <row r="635" spans="1:19" x14ac:dyDescent="0.2">
      <c r="A635" s="1"/>
      <c r="S635" s="26"/>
    </row>
    <row r="636" spans="1:19" x14ac:dyDescent="0.2">
      <c r="A636" s="1"/>
      <c r="S636" s="26"/>
    </row>
    <row r="637" spans="1:19" x14ac:dyDescent="0.2">
      <c r="A637" s="1"/>
      <c r="S637" s="26"/>
    </row>
    <row r="638" spans="1:19" x14ac:dyDescent="0.2">
      <c r="A638" s="1"/>
      <c r="S638" s="26"/>
    </row>
    <row r="639" spans="1:19" x14ac:dyDescent="0.2">
      <c r="A639" s="1"/>
      <c r="S639" s="26"/>
    </row>
    <row r="640" spans="1:19" x14ac:dyDescent="0.2">
      <c r="A640" s="1"/>
      <c r="S640" s="26"/>
    </row>
    <row r="641" spans="1:19" x14ac:dyDescent="0.2">
      <c r="A641" s="1"/>
      <c r="S641" s="26"/>
    </row>
    <row r="642" spans="1:19" x14ac:dyDescent="0.2">
      <c r="A642" s="1"/>
      <c r="S642" s="26"/>
    </row>
    <row r="643" spans="1:19" x14ac:dyDescent="0.2">
      <c r="A643" s="1"/>
      <c r="S643" s="26"/>
    </row>
    <row r="644" spans="1:19" x14ac:dyDescent="0.2">
      <c r="A644" s="1"/>
      <c r="S644" s="26"/>
    </row>
    <row r="645" spans="1:19" x14ac:dyDescent="0.2">
      <c r="A645" s="1"/>
      <c r="S645" s="26"/>
    </row>
    <row r="646" spans="1:19" x14ac:dyDescent="0.2">
      <c r="A646" s="1"/>
      <c r="S646" s="26"/>
    </row>
    <row r="647" spans="1:19" x14ac:dyDescent="0.2">
      <c r="A647" s="1"/>
      <c r="S647" s="26"/>
    </row>
    <row r="648" spans="1:19" x14ac:dyDescent="0.2">
      <c r="A648" s="1"/>
      <c r="S648" s="26"/>
    </row>
    <row r="649" spans="1:19" x14ac:dyDescent="0.2">
      <c r="A649" s="1"/>
      <c r="S649" s="26"/>
    </row>
    <row r="650" spans="1:19" x14ac:dyDescent="0.2">
      <c r="A650" s="1"/>
      <c r="S650" s="26"/>
    </row>
    <row r="651" spans="1:19" x14ac:dyDescent="0.2">
      <c r="A651" s="1"/>
      <c r="S651" s="26"/>
    </row>
    <row r="652" spans="1:19" x14ac:dyDescent="0.2">
      <c r="A652" s="1"/>
      <c r="S652" s="26"/>
    </row>
    <row r="653" spans="1:19" x14ac:dyDescent="0.2">
      <c r="A653" s="1"/>
      <c r="S653" s="26"/>
    </row>
    <row r="654" spans="1:19" x14ac:dyDescent="0.2">
      <c r="A654" s="1"/>
      <c r="S654" s="26"/>
    </row>
    <row r="655" spans="1:19" x14ac:dyDescent="0.2">
      <c r="A655" s="1"/>
      <c r="S655" s="26"/>
    </row>
    <row r="656" spans="1:19" x14ac:dyDescent="0.2">
      <c r="A656" s="1"/>
      <c r="S656" s="26"/>
    </row>
    <row r="657" spans="1:19" x14ac:dyDescent="0.2">
      <c r="A657" s="1"/>
      <c r="S657" s="26"/>
    </row>
    <row r="658" spans="1:19" x14ac:dyDescent="0.2">
      <c r="A658" s="1"/>
      <c r="S658" s="26"/>
    </row>
    <row r="659" spans="1:19" x14ac:dyDescent="0.2">
      <c r="A659" s="1"/>
      <c r="S659" s="26"/>
    </row>
    <row r="660" spans="1:19" x14ac:dyDescent="0.2">
      <c r="A660" s="1"/>
      <c r="S660" s="26"/>
    </row>
    <row r="661" spans="1:19" x14ac:dyDescent="0.2">
      <c r="A661" s="1"/>
      <c r="S661" s="26"/>
    </row>
    <row r="662" spans="1:19" x14ac:dyDescent="0.2">
      <c r="A662" s="1"/>
      <c r="S662" s="26"/>
    </row>
    <row r="663" spans="1:19" x14ac:dyDescent="0.2">
      <c r="A663" s="1"/>
      <c r="S663" s="26"/>
    </row>
    <row r="664" spans="1:19" x14ac:dyDescent="0.2">
      <c r="A664" s="1"/>
      <c r="S664" s="26"/>
    </row>
    <row r="665" spans="1:19" x14ac:dyDescent="0.2">
      <c r="A665" s="1"/>
      <c r="S665" s="26"/>
    </row>
    <row r="666" spans="1:19" x14ac:dyDescent="0.2">
      <c r="A666" s="1"/>
      <c r="S666" s="26"/>
    </row>
    <row r="667" spans="1:19" x14ac:dyDescent="0.2">
      <c r="A667" s="1"/>
      <c r="S667" s="26"/>
    </row>
    <row r="668" spans="1:19" x14ac:dyDescent="0.2">
      <c r="A668" s="1"/>
      <c r="S668" s="26"/>
    </row>
    <row r="669" spans="1:19" x14ac:dyDescent="0.2">
      <c r="A669" s="1"/>
      <c r="S669" s="26"/>
    </row>
    <row r="670" spans="1:19" x14ac:dyDescent="0.2">
      <c r="A670" s="1"/>
      <c r="S670" s="26"/>
    </row>
    <row r="671" spans="1:19" x14ac:dyDescent="0.2">
      <c r="A671" s="1"/>
      <c r="S671" s="26"/>
    </row>
    <row r="672" spans="1:19" x14ac:dyDescent="0.2">
      <c r="A672" s="1"/>
      <c r="S672" s="26"/>
    </row>
    <row r="673" spans="1:19" x14ac:dyDescent="0.2">
      <c r="A673" s="1"/>
      <c r="S673" s="26"/>
    </row>
    <row r="674" spans="1:19" x14ac:dyDescent="0.2">
      <c r="A674" s="1"/>
      <c r="S674" s="26"/>
    </row>
    <row r="675" spans="1:19" x14ac:dyDescent="0.2">
      <c r="A675" s="1"/>
      <c r="S675" s="26"/>
    </row>
    <row r="676" spans="1:19" x14ac:dyDescent="0.2">
      <c r="A676" s="1"/>
      <c r="S676" s="26"/>
    </row>
    <row r="677" spans="1:19" x14ac:dyDescent="0.2">
      <c r="A677" s="1"/>
      <c r="S677" s="26"/>
    </row>
    <row r="678" spans="1:19" x14ac:dyDescent="0.2">
      <c r="A678" s="1"/>
      <c r="S678" s="26"/>
    </row>
    <row r="679" spans="1:19" x14ac:dyDescent="0.2">
      <c r="A679" s="1"/>
      <c r="S679" s="26"/>
    </row>
    <row r="680" spans="1:19" x14ac:dyDescent="0.2">
      <c r="A680" s="1"/>
      <c r="S680" s="26"/>
    </row>
    <row r="681" spans="1:19" x14ac:dyDescent="0.2">
      <c r="A681" s="1"/>
      <c r="S681" s="26"/>
    </row>
    <row r="682" spans="1:19" x14ac:dyDescent="0.2">
      <c r="A682" s="1"/>
      <c r="S682" s="26"/>
    </row>
    <row r="683" spans="1:19" x14ac:dyDescent="0.2">
      <c r="A683" s="1"/>
      <c r="S683" s="26"/>
    </row>
    <row r="684" spans="1:19" x14ac:dyDescent="0.2">
      <c r="A684" s="1"/>
      <c r="S684" s="26"/>
    </row>
    <row r="685" spans="1:19" x14ac:dyDescent="0.2">
      <c r="A685" s="1"/>
      <c r="S685" s="26"/>
    </row>
    <row r="686" spans="1:19" x14ac:dyDescent="0.2">
      <c r="A686" s="1"/>
      <c r="S686" s="26"/>
    </row>
    <row r="687" spans="1:19" x14ac:dyDescent="0.2">
      <c r="A687" s="1"/>
      <c r="S687" s="26"/>
    </row>
    <row r="688" spans="1:19" x14ac:dyDescent="0.2">
      <c r="A688" s="1"/>
      <c r="S688" s="26"/>
    </row>
    <row r="689" spans="1:19" x14ac:dyDescent="0.2">
      <c r="A689" s="1"/>
      <c r="S689" s="26"/>
    </row>
    <row r="690" spans="1:19" x14ac:dyDescent="0.2">
      <c r="A690" s="1"/>
      <c r="S690" s="26"/>
    </row>
    <row r="691" spans="1:19" x14ac:dyDescent="0.2">
      <c r="A691" s="1"/>
      <c r="S691" s="26"/>
    </row>
    <row r="692" spans="1:19" x14ac:dyDescent="0.2">
      <c r="A692" s="1"/>
      <c r="S692" s="26"/>
    </row>
    <row r="693" spans="1:19" x14ac:dyDescent="0.2">
      <c r="A693" s="1"/>
      <c r="S693" s="26"/>
    </row>
    <row r="694" spans="1:19" x14ac:dyDescent="0.2">
      <c r="A694" s="1"/>
      <c r="S694" s="26"/>
    </row>
    <row r="695" spans="1:19" x14ac:dyDescent="0.2">
      <c r="A695" s="1"/>
      <c r="S695" s="26"/>
    </row>
    <row r="696" spans="1:19" x14ac:dyDescent="0.2">
      <c r="A696" s="1"/>
      <c r="S696" s="26"/>
    </row>
    <row r="697" spans="1:19" x14ac:dyDescent="0.2">
      <c r="A697" s="1"/>
      <c r="S697" s="26"/>
    </row>
    <row r="698" spans="1:19" x14ac:dyDescent="0.2">
      <c r="A698" s="1"/>
      <c r="S698" s="26"/>
    </row>
    <row r="699" spans="1:19" x14ac:dyDescent="0.2">
      <c r="A699" s="1"/>
      <c r="S699" s="26"/>
    </row>
    <row r="700" spans="1:19" x14ac:dyDescent="0.2">
      <c r="A700" s="1"/>
      <c r="S700" s="26"/>
    </row>
    <row r="701" spans="1:19" x14ac:dyDescent="0.2">
      <c r="A701" s="1"/>
      <c r="S701" s="26"/>
    </row>
    <row r="702" spans="1:19" x14ac:dyDescent="0.2">
      <c r="A702" s="1"/>
      <c r="S702" s="26"/>
    </row>
    <row r="703" spans="1:19" x14ac:dyDescent="0.2">
      <c r="A703" s="1"/>
      <c r="S703" s="26"/>
    </row>
    <row r="704" spans="1:19" x14ac:dyDescent="0.2">
      <c r="A704" s="1"/>
      <c r="S704" s="26"/>
    </row>
    <row r="705" spans="1:19" x14ac:dyDescent="0.2">
      <c r="A705" s="1"/>
      <c r="S705" s="26"/>
    </row>
    <row r="706" spans="1:19" x14ac:dyDescent="0.2">
      <c r="A706" s="1"/>
      <c r="S706" s="26"/>
    </row>
    <row r="707" spans="1:19" x14ac:dyDescent="0.2">
      <c r="A707" s="1"/>
      <c r="S707" s="26"/>
    </row>
    <row r="708" spans="1:19" x14ac:dyDescent="0.2">
      <c r="A708" s="1"/>
      <c r="S708" s="26"/>
    </row>
    <row r="709" spans="1:19" x14ac:dyDescent="0.2">
      <c r="A709" s="1"/>
      <c r="S709" s="26"/>
    </row>
    <row r="710" spans="1:19" x14ac:dyDescent="0.2">
      <c r="A710" s="1"/>
      <c r="S710" s="26"/>
    </row>
    <row r="711" spans="1:19" x14ac:dyDescent="0.2">
      <c r="A711" s="1"/>
      <c r="S711" s="26"/>
    </row>
    <row r="712" spans="1:19" x14ac:dyDescent="0.2">
      <c r="A712" s="1"/>
      <c r="S712" s="26"/>
    </row>
    <row r="713" spans="1:19" x14ac:dyDescent="0.2">
      <c r="A713" s="1"/>
      <c r="S713" s="26"/>
    </row>
    <row r="714" spans="1:19" x14ac:dyDescent="0.2">
      <c r="A714" s="1"/>
      <c r="S714" s="26"/>
    </row>
    <row r="715" spans="1:19" x14ac:dyDescent="0.2">
      <c r="A715" s="1"/>
      <c r="S715" s="26"/>
    </row>
    <row r="716" spans="1:19" x14ac:dyDescent="0.2">
      <c r="A716" s="1"/>
      <c r="S716" s="26"/>
    </row>
    <row r="717" spans="1:19" x14ac:dyDescent="0.2">
      <c r="A717" s="1"/>
      <c r="S717" s="26"/>
    </row>
    <row r="718" spans="1:19" x14ac:dyDescent="0.2">
      <c r="A718" s="1"/>
      <c r="S718" s="26"/>
    </row>
    <row r="719" spans="1:19" x14ac:dyDescent="0.2">
      <c r="A719" s="1"/>
      <c r="S719" s="26"/>
    </row>
    <row r="720" spans="1:19" x14ac:dyDescent="0.2">
      <c r="A720" s="1"/>
      <c r="S720" s="26"/>
    </row>
    <row r="721" spans="1:19" x14ac:dyDescent="0.2">
      <c r="A721" s="1"/>
      <c r="S721" s="26"/>
    </row>
    <row r="722" spans="1:19" x14ac:dyDescent="0.2">
      <c r="A722" s="1"/>
      <c r="S722" s="26"/>
    </row>
    <row r="723" spans="1:19" x14ac:dyDescent="0.2">
      <c r="A723" s="1"/>
      <c r="S723" s="26"/>
    </row>
    <row r="724" spans="1:19" x14ac:dyDescent="0.2">
      <c r="A724" s="1"/>
      <c r="S724" s="26"/>
    </row>
    <row r="725" spans="1:19" x14ac:dyDescent="0.2">
      <c r="A725" s="1"/>
      <c r="S725" s="26"/>
    </row>
    <row r="726" spans="1:19" x14ac:dyDescent="0.2">
      <c r="A726" s="1"/>
      <c r="S726" s="26"/>
    </row>
    <row r="727" spans="1:19" x14ac:dyDescent="0.2">
      <c r="A727" s="1"/>
      <c r="S727" s="26"/>
    </row>
    <row r="728" spans="1:19" x14ac:dyDescent="0.2">
      <c r="A728" s="1"/>
      <c r="S728" s="26"/>
    </row>
    <row r="729" spans="1:19" x14ac:dyDescent="0.2">
      <c r="A729" s="1"/>
      <c r="S729" s="26"/>
    </row>
    <row r="730" spans="1:19" x14ac:dyDescent="0.2">
      <c r="A730" s="1"/>
      <c r="S730" s="26"/>
    </row>
    <row r="731" spans="1:19" x14ac:dyDescent="0.2">
      <c r="A731" s="1"/>
      <c r="S731" s="26"/>
    </row>
    <row r="732" spans="1:19" x14ac:dyDescent="0.2">
      <c r="A732" s="1"/>
      <c r="S732" s="26"/>
    </row>
    <row r="733" spans="1:19" x14ac:dyDescent="0.2">
      <c r="A733" s="1"/>
      <c r="S733" s="26"/>
    </row>
    <row r="734" spans="1:19" x14ac:dyDescent="0.2">
      <c r="A734" s="1"/>
      <c r="S734" s="26"/>
    </row>
    <row r="735" spans="1:19" x14ac:dyDescent="0.2">
      <c r="A735" s="1"/>
      <c r="S735" s="26"/>
    </row>
    <row r="736" spans="1:19" x14ac:dyDescent="0.2">
      <c r="A736" s="1"/>
      <c r="S736" s="26"/>
    </row>
    <row r="737" spans="1:19" x14ac:dyDescent="0.2">
      <c r="A737" s="1"/>
      <c r="S737" s="26"/>
    </row>
    <row r="738" spans="1:19" x14ac:dyDescent="0.2">
      <c r="A738" s="1"/>
      <c r="S738" s="26"/>
    </row>
    <row r="739" spans="1:19" x14ac:dyDescent="0.2">
      <c r="A739" s="1"/>
      <c r="S739" s="26"/>
    </row>
    <row r="740" spans="1:19" x14ac:dyDescent="0.2">
      <c r="A740" s="1"/>
      <c r="S740" s="26"/>
    </row>
    <row r="741" spans="1:19" x14ac:dyDescent="0.2">
      <c r="A741" s="1"/>
      <c r="S741" s="26"/>
    </row>
    <row r="742" spans="1:19" x14ac:dyDescent="0.2">
      <c r="A742" s="1"/>
      <c r="S742" s="26"/>
    </row>
    <row r="743" spans="1:19" x14ac:dyDescent="0.2">
      <c r="A743" s="1"/>
      <c r="S743" s="26"/>
    </row>
    <row r="744" spans="1:19" x14ac:dyDescent="0.2">
      <c r="A744" s="1"/>
      <c r="S744" s="26"/>
    </row>
    <row r="745" spans="1:19" x14ac:dyDescent="0.2">
      <c r="A745" s="1"/>
      <c r="S745" s="26"/>
    </row>
    <row r="746" spans="1:19" x14ac:dyDescent="0.2">
      <c r="A746" s="1"/>
      <c r="S746" s="26"/>
    </row>
    <row r="747" spans="1:19" x14ac:dyDescent="0.2">
      <c r="A747" s="1"/>
      <c r="S747" s="26"/>
    </row>
    <row r="748" spans="1:19" x14ac:dyDescent="0.2">
      <c r="A748" s="1"/>
      <c r="S748" s="26"/>
    </row>
    <row r="749" spans="1:19" x14ac:dyDescent="0.2">
      <c r="A749" s="1"/>
      <c r="S749" s="26"/>
    </row>
    <row r="750" spans="1:19" x14ac:dyDescent="0.2">
      <c r="A750" s="1"/>
      <c r="S750" s="26"/>
    </row>
    <row r="751" spans="1:19" x14ac:dyDescent="0.2">
      <c r="A751" s="1"/>
      <c r="S751" s="26"/>
    </row>
    <row r="752" spans="1:19" x14ac:dyDescent="0.2">
      <c r="A752" s="1"/>
      <c r="S752" s="26"/>
    </row>
    <row r="753" spans="1:19" x14ac:dyDescent="0.2">
      <c r="A753" s="1"/>
      <c r="S753" s="26"/>
    </row>
    <row r="754" spans="1:19" x14ac:dyDescent="0.2">
      <c r="A754" s="1"/>
      <c r="S754" s="26"/>
    </row>
    <row r="755" spans="1:19" x14ac:dyDescent="0.2">
      <c r="A755" s="1"/>
      <c r="S755" s="26"/>
    </row>
    <row r="756" spans="1:19" x14ac:dyDescent="0.2">
      <c r="A756" s="1"/>
      <c r="S756" s="26"/>
    </row>
    <row r="757" spans="1:19" x14ac:dyDescent="0.2">
      <c r="A757" s="1"/>
      <c r="S757" s="26"/>
    </row>
    <row r="758" spans="1:19" x14ac:dyDescent="0.2">
      <c r="A758" s="1"/>
      <c r="S758" s="26"/>
    </row>
    <row r="759" spans="1:19" x14ac:dyDescent="0.2">
      <c r="A759" s="1"/>
      <c r="S759" s="26"/>
    </row>
    <row r="760" spans="1:19" x14ac:dyDescent="0.2">
      <c r="A760" s="1"/>
      <c r="S760" s="26"/>
    </row>
    <row r="761" spans="1:19" x14ac:dyDescent="0.2">
      <c r="A761" s="1"/>
      <c r="S761" s="26"/>
    </row>
    <row r="762" spans="1:19" x14ac:dyDescent="0.2">
      <c r="A762" s="1"/>
      <c r="S762" s="26"/>
    </row>
    <row r="763" spans="1:19" x14ac:dyDescent="0.2">
      <c r="A763" s="1"/>
      <c r="S763" s="26"/>
    </row>
    <row r="764" spans="1:19" x14ac:dyDescent="0.2">
      <c r="A764" s="1"/>
      <c r="S764" s="26"/>
    </row>
    <row r="765" spans="1:19" x14ac:dyDescent="0.2">
      <c r="A765" s="1"/>
      <c r="S765" s="26"/>
    </row>
    <row r="766" spans="1:19" x14ac:dyDescent="0.2">
      <c r="A766" s="1"/>
      <c r="S766" s="26"/>
    </row>
    <row r="767" spans="1:19" x14ac:dyDescent="0.2">
      <c r="A767" s="1"/>
      <c r="S767" s="26"/>
    </row>
    <row r="768" spans="1:19" x14ac:dyDescent="0.2">
      <c r="A768" s="1"/>
      <c r="S768" s="26"/>
    </row>
    <row r="769" spans="1:19" x14ac:dyDescent="0.2">
      <c r="A769" s="1"/>
      <c r="S769" s="26"/>
    </row>
    <row r="770" spans="1:19" x14ac:dyDescent="0.2">
      <c r="A770" s="1"/>
      <c r="S770" s="26"/>
    </row>
    <row r="771" spans="1:19" x14ac:dyDescent="0.2">
      <c r="A771" s="1"/>
      <c r="S771" s="26"/>
    </row>
    <row r="772" spans="1:19" x14ac:dyDescent="0.2">
      <c r="A772" s="1"/>
      <c r="S772" s="26"/>
    </row>
    <row r="773" spans="1:19" x14ac:dyDescent="0.2">
      <c r="A773" s="1"/>
      <c r="S773" s="26"/>
    </row>
    <row r="774" spans="1:19" x14ac:dyDescent="0.2">
      <c r="A774" s="1"/>
      <c r="S774" s="26"/>
    </row>
    <row r="775" spans="1:19" x14ac:dyDescent="0.2">
      <c r="A775" s="1"/>
      <c r="S775" s="26"/>
    </row>
    <row r="776" spans="1:19" x14ac:dyDescent="0.2">
      <c r="A776" s="1"/>
      <c r="S776" s="26"/>
    </row>
    <row r="777" spans="1:19" x14ac:dyDescent="0.2">
      <c r="A777" s="1"/>
      <c r="S777" s="26"/>
    </row>
    <row r="778" spans="1:19" x14ac:dyDescent="0.2">
      <c r="A778" s="1"/>
      <c r="S778" s="26"/>
    </row>
    <row r="779" spans="1:19" x14ac:dyDescent="0.2">
      <c r="A779" s="1"/>
      <c r="S779" s="26"/>
    </row>
    <row r="780" spans="1:19" x14ac:dyDescent="0.2">
      <c r="A780" s="1"/>
      <c r="S780" s="26"/>
    </row>
    <row r="781" spans="1:19" x14ac:dyDescent="0.2">
      <c r="A781" s="1"/>
      <c r="S781" s="26"/>
    </row>
    <row r="782" spans="1:19" x14ac:dyDescent="0.2">
      <c r="A782" s="1"/>
      <c r="S782" s="26"/>
    </row>
    <row r="783" spans="1:19" x14ac:dyDescent="0.2">
      <c r="A783" s="1"/>
      <c r="S783" s="26"/>
    </row>
    <row r="784" spans="1:19" x14ac:dyDescent="0.2">
      <c r="A784" s="1"/>
      <c r="S784" s="26"/>
    </row>
    <row r="785" spans="1:19" x14ac:dyDescent="0.2">
      <c r="A785" s="1"/>
      <c r="S785" s="26"/>
    </row>
    <row r="786" spans="1:19" x14ac:dyDescent="0.2">
      <c r="A786" s="1"/>
      <c r="S786" s="26"/>
    </row>
    <row r="787" spans="1:19" x14ac:dyDescent="0.2">
      <c r="A787" s="1"/>
      <c r="S787" s="26"/>
    </row>
    <row r="788" spans="1:19" x14ac:dyDescent="0.2">
      <c r="A788" s="1"/>
      <c r="S788" s="26"/>
    </row>
    <row r="789" spans="1:19" x14ac:dyDescent="0.2">
      <c r="A789" s="1"/>
      <c r="S789" s="26"/>
    </row>
    <row r="790" spans="1:19" x14ac:dyDescent="0.2">
      <c r="A790" s="1"/>
      <c r="S790" s="26"/>
    </row>
    <row r="791" spans="1:19" x14ac:dyDescent="0.2">
      <c r="A791" s="1"/>
      <c r="S791" s="26"/>
    </row>
    <row r="792" spans="1:19" x14ac:dyDescent="0.2">
      <c r="A792" s="1"/>
      <c r="S792" s="26"/>
    </row>
    <row r="793" spans="1:19" x14ac:dyDescent="0.2">
      <c r="A793" s="1"/>
      <c r="S793" s="26"/>
    </row>
    <row r="794" spans="1:19" x14ac:dyDescent="0.2">
      <c r="A794" s="1"/>
      <c r="S794" s="26"/>
    </row>
    <row r="795" spans="1:19" x14ac:dyDescent="0.2">
      <c r="A795" s="1"/>
      <c r="S795" s="26"/>
    </row>
    <row r="796" spans="1:19" x14ac:dyDescent="0.2">
      <c r="A796" s="1"/>
      <c r="S796" s="26"/>
    </row>
    <row r="797" spans="1:19" x14ac:dyDescent="0.2">
      <c r="A797" s="1"/>
      <c r="S797" s="26"/>
    </row>
    <row r="798" spans="1:19" x14ac:dyDescent="0.2">
      <c r="A798" s="1"/>
      <c r="S798" s="26"/>
    </row>
    <row r="799" spans="1:19" x14ac:dyDescent="0.2">
      <c r="A799" s="1"/>
      <c r="S799" s="26"/>
    </row>
    <row r="800" spans="1:19" x14ac:dyDescent="0.2">
      <c r="A800" s="1"/>
      <c r="S800" s="26"/>
    </row>
    <row r="801" spans="1:19" x14ac:dyDescent="0.2">
      <c r="A801" s="1"/>
      <c r="S801" s="26"/>
    </row>
    <row r="802" spans="1:19" x14ac:dyDescent="0.2">
      <c r="A802" s="1"/>
      <c r="S802" s="26"/>
    </row>
    <row r="803" spans="1:19" x14ac:dyDescent="0.2">
      <c r="A803" s="1"/>
      <c r="S803" s="26"/>
    </row>
    <row r="804" spans="1:19" x14ac:dyDescent="0.2">
      <c r="A804" s="1"/>
      <c r="S804" s="26"/>
    </row>
    <row r="805" spans="1:19" x14ac:dyDescent="0.2">
      <c r="A805" s="1"/>
      <c r="S805" s="26"/>
    </row>
    <row r="806" spans="1:19" x14ac:dyDescent="0.2">
      <c r="A806" s="1"/>
      <c r="S806" s="26"/>
    </row>
    <row r="807" spans="1:19" x14ac:dyDescent="0.2">
      <c r="A807" s="1"/>
      <c r="S807" s="26"/>
    </row>
    <row r="808" spans="1:19" x14ac:dyDescent="0.2">
      <c r="A808" s="1"/>
      <c r="S808" s="26"/>
    </row>
    <row r="809" spans="1:19" x14ac:dyDescent="0.2">
      <c r="A809" s="1"/>
      <c r="S809" s="26"/>
    </row>
    <row r="810" spans="1:19" x14ac:dyDescent="0.2">
      <c r="A810" s="1"/>
      <c r="S810" s="26"/>
    </row>
    <row r="811" spans="1:19" x14ac:dyDescent="0.2">
      <c r="A811" s="1"/>
      <c r="S811" s="26"/>
    </row>
    <row r="812" spans="1:19" x14ac:dyDescent="0.2">
      <c r="A812" s="1"/>
      <c r="S812" s="26"/>
    </row>
    <row r="813" spans="1:19" x14ac:dyDescent="0.2">
      <c r="A813" s="1"/>
      <c r="S813" s="26"/>
    </row>
    <row r="814" spans="1:19" x14ac:dyDescent="0.2">
      <c r="A814" s="1"/>
      <c r="S814" s="26"/>
    </row>
    <row r="815" spans="1:19" x14ac:dyDescent="0.2">
      <c r="A815" s="1"/>
      <c r="S815" s="26"/>
    </row>
    <row r="816" spans="1:19" x14ac:dyDescent="0.2">
      <c r="A816" s="1"/>
      <c r="S816" s="26"/>
    </row>
    <row r="817" spans="1:19" x14ac:dyDescent="0.2">
      <c r="A817" s="1"/>
      <c r="S817" s="26"/>
    </row>
    <row r="818" spans="1:19" x14ac:dyDescent="0.2">
      <c r="A818" s="1"/>
      <c r="S818" s="26"/>
    </row>
    <row r="819" spans="1:19" x14ac:dyDescent="0.2">
      <c r="A819" s="1"/>
      <c r="S819" s="26"/>
    </row>
    <row r="820" spans="1:19" x14ac:dyDescent="0.2">
      <c r="A820" s="1"/>
      <c r="S820" s="26"/>
    </row>
    <row r="821" spans="1:19" x14ac:dyDescent="0.2">
      <c r="A821" s="1"/>
      <c r="S821" s="26"/>
    </row>
    <row r="822" spans="1:19" x14ac:dyDescent="0.2">
      <c r="A822" s="1"/>
      <c r="S822" s="26"/>
    </row>
    <row r="823" spans="1:19" x14ac:dyDescent="0.2">
      <c r="A823" s="1"/>
      <c r="S823" s="26"/>
    </row>
    <row r="824" spans="1:19" x14ac:dyDescent="0.2">
      <c r="A824" s="1"/>
      <c r="S824" s="26"/>
    </row>
    <row r="825" spans="1:19" x14ac:dyDescent="0.2">
      <c r="A825" s="1"/>
      <c r="S825" s="26"/>
    </row>
    <row r="826" spans="1:19" x14ac:dyDescent="0.2">
      <c r="A826" s="1"/>
      <c r="S826" s="26"/>
    </row>
    <row r="827" spans="1:19" x14ac:dyDescent="0.2">
      <c r="A827" s="1"/>
      <c r="S827" s="26"/>
    </row>
    <row r="828" spans="1:19" x14ac:dyDescent="0.2">
      <c r="A828" s="1"/>
      <c r="S828" s="26"/>
    </row>
    <row r="829" spans="1:19" x14ac:dyDescent="0.2">
      <c r="A829" s="1"/>
      <c r="S829" s="26"/>
    </row>
    <row r="830" spans="1:19" x14ac:dyDescent="0.2">
      <c r="A830" s="1"/>
      <c r="S830" s="26"/>
    </row>
    <row r="831" spans="1:19" x14ac:dyDescent="0.2">
      <c r="A831" s="1"/>
      <c r="S831" s="26"/>
    </row>
    <row r="832" spans="1:19" x14ac:dyDescent="0.2">
      <c r="A832" s="1"/>
      <c r="S832" s="26"/>
    </row>
    <row r="833" spans="1:19" x14ac:dyDescent="0.2">
      <c r="A833" s="1"/>
      <c r="S833" s="26"/>
    </row>
    <row r="834" spans="1:19" x14ac:dyDescent="0.2">
      <c r="A834" s="1"/>
      <c r="S834" s="26"/>
    </row>
    <row r="835" spans="1:19" x14ac:dyDescent="0.2">
      <c r="A835" s="1"/>
      <c r="S835" s="26"/>
    </row>
    <row r="836" spans="1:19" x14ac:dyDescent="0.2">
      <c r="A836" s="1"/>
      <c r="S836" s="26"/>
    </row>
    <row r="837" spans="1:19" x14ac:dyDescent="0.2">
      <c r="A837" s="1"/>
      <c r="S837" s="26"/>
    </row>
    <row r="838" spans="1:19" x14ac:dyDescent="0.2">
      <c r="A838" s="1"/>
      <c r="S838" s="26"/>
    </row>
    <row r="839" spans="1:19" x14ac:dyDescent="0.2">
      <c r="A839" s="1"/>
      <c r="S839" s="26"/>
    </row>
    <row r="840" spans="1:19" x14ac:dyDescent="0.2">
      <c r="A840" s="1"/>
      <c r="S840" s="26"/>
    </row>
    <row r="841" spans="1:19" x14ac:dyDescent="0.2">
      <c r="A841" s="1"/>
      <c r="S841" s="26"/>
    </row>
    <row r="842" spans="1:19" x14ac:dyDescent="0.2">
      <c r="A842" s="1"/>
      <c r="S842" s="26"/>
    </row>
    <row r="843" spans="1:19" x14ac:dyDescent="0.2">
      <c r="A843" s="1"/>
      <c r="S843" s="26"/>
    </row>
    <row r="844" spans="1:19" x14ac:dyDescent="0.2">
      <c r="A844" s="1"/>
      <c r="S844" s="26"/>
    </row>
    <row r="845" spans="1:19" x14ac:dyDescent="0.2">
      <c r="A845" s="1"/>
      <c r="S845" s="26"/>
    </row>
    <row r="846" spans="1:19" x14ac:dyDescent="0.2">
      <c r="A846" s="1"/>
      <c r="S846" s="26"/>
    </row>
    <row r="847" spans="1:19" x14ac:dyDescent="0.2">
      <c r="A847" s="1"/>
      <c r="S847" s="26"/>
    </row>
    <row r="848" spans="1:19" x14ac:dyDescent="0.2">
      <c r="A848" s="1"/>
      <c r="S848" s="26"/>
    </row>
    <row r="849" spans="1:19" x14ac:dyDescent="0.2">
      <c r="A849" s="1"/>
      <c r="S849" s="26"/>
    </row>
    <row r="850" spans="1:19" x14ac:dyDescent="0.2">
      <c r="A850" s="1"/>
      <c r="S850" s="26"/>
    </row>
    <row r="851" spans="1:19" x14ac:dyDescent="0.2">
      <c r="A851" s="1"/>
      <c r="S851" s="26"/>
    </row>
    <row r="852" spans="1:19" x14ac:dyDescent="0.2">
      <c r="A852" s="1"/>
      <c r="S852" s="26"/>
    </row>
    <row r="853" spans="1:19" x14ac:dyDescent="0.2">
      <c r="A853" s="1"/>
      <c r="S853" s="26"/>
    </row>
    <row r="854" spans="1:19" x14ac:dyDescent="0.2">
      <c r="A854" s="1"/>
      <c r="S854" s="26"/>
    </row>
    <row r="855" spans="1:19" x14ac:dyDescent="0.2">
      <c r="A855" s="1"/>
      <c r="S855" s="26"/>
    </row>
    <row r="856" spans="1:19" x14ac:dyDescent="0.2">
      <c r="A856" s="1"/>
      <c r="S856" s="26"/>
    </row>
    <row r="857" spans="1:19" x14ac:dyDescent="0.2">
      <c r="A857" s="1"/>
      <c r="S857" s="26"/>
    </row>
    <row r="858" spans="1:19" x14ac:dyDescent="0.2">
      <c r="A858" s="1"/>
      <c r="S858" s="26"/>
    </row>
    <row r="859" spans="1:19" x14ac:dyDescent="0.2">
      <c r="A859" s="1"/>
      <c r="S859" s="26"/>
    </row>
    <row r="860" spans="1:19" x14ac:dyDescent="0.2">
      <c r="A860" s="1"/>
      <c r="S860" s="26"/>
    </row>
    <row r="861" spans="1:19" x14ac:dyDescent="0.2">
      <c r="A861" s="1"/>
      <c r="S861" s="26"/>
    </row>
    <row r="862" spans="1:19" x14ac:dyDescent="0.2">
      <c r="A862" s="1"/>
      <c r="S862" s="26"/>
    </row>
    <row r="863" spans="1:19" x14ac:dyDescent="0.2">
      <c r="A863" s="1"/>
      <c r="S863" s="26"/>
    </row>
    <row r="864" spans="1:19" x14ac:dyDescent="0.2">
      <c r="A864" s="1"/>
      <c r="S864" s="26"/>
    </row>
    <row r="865" spans="1:19" x14ac:dyDescent="0.2">
      <c r="A865" s="1"/>
      <c r="S865" s="26"/>
    </row>
    <row r="866" spans="1:19" x14ac:dyDescent="0.2">
      <c r="A866" s="1"/>
      <c r="S866" s="26"/>
    </row>
    <row r="867" spans="1:19" x14ac:dyDescent="0.2">
      <c r="A867" s="1"/>
      <c r="S867" s="26"/>
    </row>
    <row r="868" spans="1:19" x14ac:dyDescent="0.2">
      <c r="A868" s="1"/>
      <c r="S868" s="26"/>
    </row>
    <row r="869" spans="1:19" x14ac:dyDescent="0.2">
      <c r="A869" s="1"/>
      <c r="S869" s="26"/>
    </row>
    <row r="870" spans="1:19" x14ac:dyDescent="0.2">
      <c r="A870" s="1"/>
      <c r="S870" s="26"/>
    </row>
    <row r="871" spans="1:19" x14ac:dyDescent="0.2">
      <c r="A871" s="1"/>
      <c r="S871" s="26"/>
    </row>
    <row r="872" spans="1:19" x14ac:dyDescent="0.2">
      <c r="A872" s="1"/>
      <c r="S872" s="26"/>
    </row>
    <row r="873" spans="1:19" x14ac:dyDescent="0.2">
      <c r="A873" s="1"/>
      <c r="S873" s="26"/>
    </row>
    <row r="874" spans="1:19" x14ac:dyDescent="0.2">
      <c r="A874" s="1"/>
      <c r="S874" s="26"/>
    </row>
    <row r="875" spans="1:19" x14ac:dyDescent="0.2">
      <c r="A875" s="1"/>
      <c r="S875" s="26"/>
    </row>
    <row r="876" spans="1:19" x14ac:dyDescent="0.2">
      <c r="A876" s="1"/>
      <c r="S876" s="26"/>
    </row>
    <row r="877" spans="1:19" x14ac:dyDescent="0.2">
      <c r="A877" s="1"/>
      <c r="S877" s="26"/>
    </row>
    <row r="878" spans="1:19" x14ac:dyDescent="0.2">
      <c r="A878" s="1"/>
      <c r="S878" s="26"/>
    </row>
    <row r="879" spans="1:19" x14ac:dyDescent="0.2">
      <c r="A879" s="1"/>
      <c r="S879" s="26"/>
    </row>
    <row r="880" spans="1:19" x14ac:dyDescent="0.2">
      <c r="A880" s="1"/>
      <c r="S880" s="26"/>
    </row>
    <row r="881" spans="1:19" x14ac:dyDescent="0.2">
      <c r="A881" s="1"/>
      <c r="S881" s="26"/>
    </row>
    <row r="882" spans="1:19" x14ac:dyDescent="0.2">
      <c r="A882" s="1"/>
      <c r="S882" s="26"/>
    </row>
    <row r="883" spans="1:19" x14ac:dyDescent="0.2">
      <c r="A883" s="1"/>
      <c r="S883" s="26"/>
    </row>
    <row r="884" spans="1:19" x14ac:dyDescent="0.2">
      <c r="A884" s="1"/>
      <c r="S884" s="26"/>
    </row>
    <row r="885" spans="1:19" x14ac:dyDescent="0.2">
      <c r="A885" s="1"/>
      <c r="S885" s="26"/>
    </row>
    <row r="886" spans="1:19" x14ac:dyDescent="0.2">
      <c r="A886" s="1"/>
      <c r="S886" s="26"/>
    </row>
    <row r="887" spans="1:19" x14ac:dyDescent="0.2">
      <c r="A887" s="1"/>
      <c r="S887" s="26"/>
    </row>
    <row r="888" spans="1:19" x14ac:dyDescent="0.2">
      <c r="A888" s="1"/>
      <c r="S888" s="26"/>
    </row>
    <row r="889" spans="1:19" x14ac:dyDescent="0.2">
      <c r="A889" s="1"/>
      <c r="S889" s="26"/>
    </row>
    <row r="890" spans="1:19" x14ac:dyDescent="0.2">
      <c r="A890" s="1"/>
      <c r="S890" s="26"/>
    </row>
    <row r="891" spans="1:19" x14ac:dyDescent="0.2">
      <c r="A891" s="1"/>
      <c r="S891" s="26"/>
    </row>
    <row r="892" spans="1:19" x14ac:dyDescent="0.2">
      <c r="A892" s="1"/>
      <c r="S892" s="26"/>
    </row>
    <row r="893" spans="1:19" x14ac:dyDescent="0.2">
      <c r="A893" s="1"/>
      <c r="S893" s="26"/>
    </row>
    <row r="894" spans="1:19" x14ac:dyDescent="0.2">
      <c r="A894" s="1"/>
      <c r="S894" s="26"/>
    </row>
    <row r="895" spans="1:19" x14ac:dyDescent="0.2">
      <c r="A895" s="1"/>
      <c r="S895" s="26"/>
    </row>
    <row r="896" spans="1:19" x14ac:dyDescent="0.2">
      <c r="A896" s="1"/>
      <c r="S896" s="26"/>
    </row>
    <row r="897" spans="1:19" x14ac:dyDescent="0.2">
      <c r="A897" s="1"/>
      <c r="S897" s="26"/>
    </row>
    <row r="898" spans="1:19" x14ac:dyDescent="0.2">
      <c r="A898" s="1"/>
      <c r="S898" s="26"/>
    </row>
    <row r="899" spans="1:19" x14ac:dyDescent="0.2">
      <c r="A899" s="1"/>
      <c r="S899" s="26"/>
    </row>
    <row r="900" spans="1:19" x14ac:dyDescent="0.2">
      <c r="A900" s="1"/>
      <c r="S900" s="26"/>
    </row>
    <row r="901" spans="1:19" x14ac:dyDescent="0.2">
      <c r="A901" s="1"/>
      <c r="S901" s="26"/>
    </row>
    <row r="902" spans="1:19" x14ac:dyDescent="0.2">
      <c r="A902" s="1"/>
      <c r="S902" s="26"/>
    </row>
    <row r="903" spans="1:19" x14ac:dyDescent="0.2">
      <c r="A903" s="1"/>
      <c r="S903" s="26"/>
    </row>
    <row r="904" spans="1:19" x14ac:dyDescent="0.2">
      <c r="A904" s="1"/>
      <c r="S904" s="26"/>
    </row>
    <row r="905" spans="1:19" x14ac:dyDescent="0.2">
      <c r="A905" s="1"/>
      <c r="S905" s="26"/>
    </row>
    <row r="906" spans="1:19" x14ac:dyDescent="0.2">
      <c r="A906" s="1"/>
      <c r="S906" s="26"/>
    </row>
    <row r="907" spans="1:19" x14ac:dyDescent="0.2">
      <c r="A907" s="1"/>
      <c r="S907" s="26"/>
    </row>
    <row r="908" spans="1:19" x14ac:dyDescent="0.2">
      <c r="A908" s="1"/>
      <c r="S908" s="26"/>
    </row>
    <row r="909" spans="1:19" x14ac:dyDescent="0.2">
      <c r="A909" s="1"/>
      <c r="S909" s="26"/>
    </row>
    <row r="910" spans="1:19" x14ac:dyDescent="0.2">
      <c r="A910" s="1"/>
      <c r="S910" s="26"/>
    </row>
    <row r="911" spans="1:19" x14ac:dyDescent="0.2">
      <c r="A911" s="1"/>
      <c r="S911" s="26"/>
    </row>
    <row r="912" spans="1:19" x14ac:dyDescent="0.2">
      <c r="A912" s="1"/>
      <c r="S912" s="26"/>
    </row>
    <row r="913" spans="1:19" x14ac:dyDescent="0.2">
      <c r="A913" s="1"/>
      <c r="S913" s="26"/>
    </row>
    <row r="914" spans="1:19" x14ac:dyDescent="0.2">
      <c r="A914" s="1"/>
      <c r="S914" s="26"/>
    </row>
    <row r="915" spans="1:19" x14ac:dyDescent="0.2">
      <c r="A915" s="1"/>
      <c r="S915" s="26"/>
    </row>
    <row r="916" spans="1:19" x14ac:dyDescent="0.2">
      <c r="A916" s="1"/>
      <c r="S916" s="26"/>
    </row>
    <row r="917" spans="1:19" x14ac:dyDescent="0.2">
      <c r="A917" s="1"/>
      <c r="S917" s="26"/>
    </row>
    <row r="918" spans="1:19" x14ac:dyDescent="0.2">
      <c r="A918" s="1"/>
      <c r="S918" s="26"/>
    </row>
    <row r="919" spans="1:19" x14ac:dyDescent="0.2">
      <c r="A919" s="1"/>
      <c r="S919" s="26"/>
    </row>
    <row r="920" spans="1:19" x14ac:dyDescent="0.2">
      <c r="A920" s="1"/>
      <c r="S920" s="26"/>
    </row>
    <row r="921" spans="1:19" x14ac:dyDescent="0.2">
      <c r="A921" s="1"/>
      <c r="S921" s="26"/>
    </row>
    <row r="922" spans="1:19" x14ac:dyDescent="0.2">
      <c r="A922" s="1"/>
      <c r="S922" s="26"/>
    </row>
    <row r="923" spans="1:19" x14ac:dyDescent="0.2">
      <c r="A923" s="1"/>
      <c r="S923" s="26"/>
    </row>
    <row r="924" spans="1:19" x14ac:dyDescent="0.2">
      <c r="A924" s="1"/>
      <c r="S924" s="26"/>
    </row>
    <row r="925" spans="1:19" x14ac:dyDescent="0.2">
      <c r="A925" s="1"/>
      <c r="S925" s="26"/>
    </row>
    <row r="926" spans="1:19" x14ac:dyDescent="0.2">
      <c r="A926" s="1"/>
      <c r="S926" s="26"/>
    </row>
    <row r="927" spans="1:19" x14ac:dyDescent="0.2">
      <c r="A927" s="1"/>
      <c r="S927" s="26"/>
    </row>
    <row r="928" spans="1:19" x14ac:dyDescent="0.2">
      <c r="A928" s="1"/>
      <c r="S928" s="26"/>
    </row>
    <row r="929" spans="1:19" x14ac:dyDescent="0.2">
      <c r="A929" s="1"/>
      <c r="S929" s="26"/>
    </row>
    <row r="930" spans="1:19" x14ac:dyDescent="0.2">
      <c r="A930" s="1"/>
      <c r="S930" s="26"/>
    </row>
    <row r="931" spans="1:19" x14ac:dyDescent="0.2">
      <c r="A931" s="1"/>
      <c r="S931" s="26"/>
    </row>
    <row r="932" spans="1:19" x14ac:dyDescent="0.2">
      <c r="A932" s="1"/>
      <c r="S932" s="26"/>
    </row>
    <row r="933" spans="1:19" x14ac:dyDescent="0.2">
      <c r="A933" s="1"/>
      <c r="S933" s="26"/>
    </row>
    <row r="934" spans="1:19" x14ac:dyDescent="0.2">
      <c r="A934" s="1"/>
      <c r="S934" s="26"/>
    </row>
    <row r="935" spans="1:19" x14ac:dyDescent="0.2">
      <c r="A935" s="1"/>
      <c r="S935" s="26"/>
    </row>
    <row r="936" spans="1:19" x14ac:dyDescent="0.2">
      <c r="A936" s="1"/>
      <c r="S936" s="26"/>
    </row>
    <row r="937" spans="1:19" x14ac:dyDescent="0.2">
      <c r="A937" s="1"/>
      <c r="S937" s="26"/>
    </row>
    <row r="938" spans="1:19" x14ac:dyDescent="0.2">
      <c r="A938" s="1"/>
      <c r="S938" s="26"/>
    </row>
    <row r="939" spans="1:19" x14ac:dyDescent="0.2">
      <c r="A939" s="1"/>
      <c r="S939" s="26"/>
    </row>
    <row r="940" spans="1:19" x14ac:dyDescent="0.2">
      <c r="A940" s="1"/>
      <c r="S940" s="26"/>
    </row>
    <row r="941" spans="1:19" x14ac:dyDescent="0.2">
      <c r="A941" s="1"/>
      <c r="S941" s="26"/>
    </row>
    <row r="942" spans="1:19" x14ac:dyDescent="0.2">
      <c r="A942" s="1"/>
      <c r="S942" s="26"/>
    </row>
    <row r="943" spans="1:19" x14ac:dyDescent="0.2">
      <c r="A943" s="1"/>
      <c r="S943" s="26"/>
    </row>
    <row r="944" spans="1:19" x14ac:dyDescent="0.2">
      <c r="A944" s="1"/>
      <c r="S944" s="26"/>
    </row>
    <row r="945" spans="1:19" x14ac:dyDescent="0.2">
      <c r="A945" s="1"/>
      <c r="S945" s="26"/>
    </row>
    <row r="946" spans="1:19" x14ac:dyDescent="0.2">
      <c r="A946" s="1"/>
      <c r="S946" s="26"/>
    </row>
    <row r="947" spans="1:19" x14ac:dyDescent="0.2">
      <c r="A947" s="1"/>
      <c r="S947" s="26"/>
    </row>
    <row r="948" spans="1:19" x14ac:dyDescent="0.2">
      <c r="A948" s="1"/>
      <c r="S948" s="26"/>
    </row>
    <row r="949" spans="1:19" x14ac:dyDescent="0.2">
      <c r="A949" s="1"/>
      <c r="S949" s="26"/>
    </row>
    <row r="950" spans="1:19" x14ac:dyDescent="0.2">
      <c r="A950" s="1"/>
      <c r="S950" s="26"/>
    </row>
    <row r="951" spans="1:19" x14ac:dyDescent="0.2">
      <c r="A951" s="1"/>
      <c r="S951" s="26"/>
    </row>
    <row r="952" spans="1:19" x14ac:dyDescent="0.2">
      <c r="A952" s="1"/>
      <c r="S952" s="26"/>
    </row>
    <row r="953" spans="1:19" x14ac:dyDescent="0.2">
      <c r="A953" s="1"/>
      <c r="S953" s="26"/>
    </row>
    <row r="954" spans="1:19" x14ac:dyDescent="0.2">
      <c r="A954" s="1"/>
      <c r="S954" s="26"/>
    </row>
    <row r="955" spans="1:19" x14ac:dyDescent="0.2">
      <c r="A955" s="1"/>
      <c r="S955" s="26"/>
    </row>
    <row r="956" spans="1:19" x14ac:dyDescent="0.2">
      <c r="A956" s="1"/>
      <c r="S956" s="26"/>
    </row>
    <row r="957" spans="1:19" x14ac:dyDescent="0.2">
      <c r="A957" s="1"/>
      <c r="S957" s="26"/>
    </row>
    <row r="958" spans="1:19" x14ac:dyDescent="0.2">
      <c r="A958" s="1"/>
      <c r="S958" s="26"/>
    </row>
    <row r="959" spans="1:19" x14ac:dyDescent="0.2">
      <c r="A959" s="1"/>
      <c r="S959" s="26"/>
    </row>
    <row r="960" spans="1:19" x14ac:dyDescent="0.2">
      <c r="A960" s="1"/>
      <c r="S960" s="26"/>
    </row>
    <row r="961" spans="1:19" x14ac:dyDescent="0.2">
      <c r="A961" s="1"/>
      <c r="S961" s="26"/>
    </row>
    <row r="962" spans="1:19" x14ac:dyDescent="0.2">
      <c r="A962" s="1"/>
      <c r="S962" s="26"/>
    </row>
    <row r="963" spans="1:19" x14ac:dyDescent="0.2">
      <c r="A963" s="1"/>
      <c r="S963" s="26"/>
    </row>
    <row r="964" spans="1:19" x14ac:dyDescent="0.2">
      <c r="A964" s="1"/>
      <c r="S964" s="26"/>
    </row>
    <row r="965" spans="1:19" x14ac:dyDescent="0.2">
      <c r="A965" s="1"/>
      <c r="S965" s="26"/>
    </row>
    <row r="966" spans="1:19" x14ac:dyDescent="0.2">
      <c r="A966" s="1"/>
      <c r="S966" s="26"/>
    </row>
    <row r="967" spans="1:19" x14ac:dyDescent="0.2">
      <c r="A967" s="1"/>
      <c r="S967" s="26"/>
    </row>
    <row r="968" spans="1:19" x14ac:dyDescent="0.2">
      <c r="A968" s="1"/>
      <c r="S968" s="26"/>
    </row>
    <row r="969" spans="1:19" x14ac:dyDescent="0.2">
      <c r="A969" s="1"/>
      <c r="S969" s="26"/>
    </row>
    <row r="970" spans="1:19" x14ac:dyDescent="0.2">
      <c r="A970" s="1"/>
      <c r="S970" s="26"/>
    </row>
    <row r="971" spans="1:19" x14ac:dyDescent="0.2">
      <c r="A971" s="1"/>
      <c r="S971" s="26"/>
    </row>
    <row r="972" spans="1:19" x14ac:dyDescent="0.2">
      <c r="A972" s="1"/>
      <c r="S972" s="26"/>
    </row>
    <row r="973" spans="1:19" x14ac:dyDescent="0.2">
      <c r="A973" s="1"/>
      <c r="S973" s="26"/>
    </row>
    <row r="974" spans="1:19" x14ac:dyDescent="0.2">
      <c r="A974" s="1"/>
      <c r="S974" s="26"/>
    </row>
    <row r="975" spans="1:19" x14ac:dyDescent="0.2">
      <c r="A975" s="1"/>
      <c r="S975" s="26"/>
    </row>
    <row r="976" spans="1:19" x14ac:dyDescent="0.2">
      <c r="A976" s="1"/>
      <c r="S976" s="26"/>
    </row>
    <row r="977" spans="1:19" x14ac:dyDescent="0.2">
      <c r="A977" s="1"/>
      <c r="S977" s="26"/>
    </row>
    <row r="978" spans="1:19" x14ac:dyDescent="0.2">
      <c r="A978" s="1"/>
      <c r="S978" s="26"/>
    </row>
    <row r="979" spans="1:19" x14ac:dyDescent="0.2">
      <c r="A979" s="1"/>
      <c r="S979" s="26"/>
    </row>
    <row r="980" spans="1:19" x14ac:dyDescent="0.2">
      <c r="A980" s="1"/>
      <c r="S980" s="26"/>
    </row>
    <row r="981" spans="1:19" x14ac:dyDescent="0.2">
      <c r="A981" s="1"/>
      <c r="S981" s="26"/>
    </row>
    <row r="982" spans="1:19" x14ac:dyDescent="0.2">
      <c r="A982" s="1"/>
      <c r="S982" s="26"/>
    </row>
    <row r="983" spans="1:19" x14ac:dyDescent="0.2">
      <c r="A983" s="1"/>
      <c r="S983" s="26"/>
    </row>
    <row r="984" spans="1:19" x14ac:dyDescent="0.2">
      <c r="A984" s="1"/>
      <c r="S984" s="26"/>
    </row>
    <row r="985" spans="1:19" x14ac:dyDescent="0.2">
      <c r="A985" s="1"/>
      <c r="S985" s="26"/>
    </row>
    <row r="986" spans="1:19" x14ac:dyDescent="0.2">
      <c r="A986" s="1"/>
      <c r="S986" s="26"/>
    </row>
    <row r="987" spans="1:19" x14ac:dyDescent="0.2">
      <c r="A987" s="1"/>
      <c r="S987" s="26"/>
    </row>
    <row r="988" spans="1:19" x14ac:dyDescent="0.2">
      <c r="A988" s="1"/>
      <c r="S988" s="26"/>
    </row>
    <row r="989" spans="1:19" x14ac:dyDescent="0.2">
      <c r="A989" s="1"/>
      <c r="S989" s="26"/>
    </row>
    <row r="990" spans="1:19" x14ac:dyDescent="0.2">
      <c r="A990" s="1"/>
      <c r="S990" s="26"/>
    </row>
    <row r="991" spans="1:19" x14ac:dyDescent="0.2">
      <c r="A991" s="1"/>
      <c r="S991" s="26"/>
    </row>
    <row r="992" spans="1:19" x14ac:dyDescent="0.2">
      <c r="A992" s="1"/>
      <c r="S992" s="26"/>
    </row>
    <row r="993" spans="1:19" x14ac:dyDescent="0.2">
      <c r="A993" s="1"/>
      <c r="S993" s="26"/>
    </row>
    <row r="994" spans="1:19" x14ac:dyDescent="0.2">
      <c r="A994" s="1"/>
      <c r="S994" s="26"/>
    </row>
    <row r="995" spans="1:19" x14ac:dyDescent="0.2">
      <c r="A995" s="1"/>
      <c r="S995" s="26"/>
    </row>
    <row r="996" spans="1:19" x14ac:dyDescent="0.2">
      <c r="A996" s="1"/>
      <c r="S996" s="26"/>
    </row>
    <row r="997" spans="1:19" x14ac:dyDescent="0.2">
      <c r="A997" s="1"/>
      <c r="S997" s="26"/>
    </row>
    <row r="998" spans="1:19" x14ac:dyDescent="0.2">
      <c r="A998" s="1"/>
      <c r="S998" s="26"/>
    </row>
    <row r="999" spans="1:19" x14ac:dyDescent="0.2">
      <c r="A999" s="1"/>
      <c r="S999" s="26"/>
    </row>
    <row r="1000" spans="1:19" x14ac:dyDescent="0.2">
      <c r="A1000" s="1"/>
      <c r="S1000" s="26"/>
    </row>
    <row r="1001" spans="1:19" x14ac:dyDescent="0.2">
      <c r="A1001" s="1"/>
      <c r="S1001" s="26"/>
    </row>
    <row r="1002" spans="1:19" x14ac:dyDescent="0.2">
      <c r="A1002" s="1"/>
      <c r="S1002" s="26"/>
    </row>
    <row r="1003" spans="1:19" x14ac:dyDescent="0.2">
      <c r="A1003" s="1"/>
      <c r="S1003" s="26"/>
    </row>
    <row r="1004" spans="1:19" x14ac:dyDescent="0.2">
      <c r="A1004" s="1"/>
      <c r="S1004" s="26"/>
    </row>
    <row r="1005" spans="1:19" x14ac:dyDescent="0.2">
      <c r="A1005" s="1"/>
      <c r="S1005" s="26"/>
    </row>
    <row r="1006" spans="1:19" x14ac:dyDescent="0.2">
      <c r="A1006" s="1"/>
      <c r="S1006" s="26"/>
    </row>
    <row r="1007" spans="1:19" x14ac:dyDescent="0.2">
      <c r="A1007" s="1"/>
      <c r="S1007" s="26"/>
    </row>
    <row r="1008" spans="1:19" x14ac:dyDescent="0.2">
      <c r="A1008" s="1"/>
      <c r="S1008" s="26"/>
    </row>
    <row r="1009" spans="1:19" x14ac:dyDescent="0.2">
      <c r="A1009" s="1"/>
      <c r="S1009" s="26"/>
    </row>
    <row r="1010" spans="1:19" x14ac:dyDescent="0.2">
      <c r="A1010" s="1"/>
      <c r="S1010" s="26"/>
    </row>
    <row r="1011" spans="1:19" x14ac:dyDescent="0.2">
      <c r="A1011" s="1"/>
      <c r="S1011" s="26"/>
    </row>
    <row r="1012" spans="1:19" x14ac:dyDescent="0.2">
      <c r="A1012" s="1"/>
      <c r="S1012" s="26"/>
    </row>
    <row r="1013" spans="1:19" x14ac:dyDescent="0.2">
      <c r="A1013" s="1"/>
      <c r="S1013" s="26"/>
    </row>
    <row r="1014" spans="1:19" x14ac:dyDescent="0.2">
      <c r="A1014" s="1"/>
      <c r="S1014" s="26"/>
    </row>
    <row r="1015" spans="1:19" x14ac:dyDescent="0.2">
      <c r="A1015" s="1"/>
      <c r="S1015" s="26"/>
    </row>
    <row r="1016" spans="1:19" x14ac:dyDescent="0.2">
      <c r="A1016" s="1"/>
      <c r="S1016" s="26"/>
    </row>
    <row r="1017" spans="1:19" x14ac:dyDescent="0.2">
      <c r="A1017" s="1"/>
      <c r="S1017" s="26"/>
    </row>
    <row r="1018" spans="1:19" x14ac:dyDescent="0.2">
      <c r="A1018" s="1"/>
      <c r="S1018" s="26"/>
    </row>
    <row r="1019" spans="1:19" x14ac:dyDescent="0.2">
      <c r="A1019" s="1"/>
      <c r="S1019" s="26"/>
    </row>
    <row r="1020" spans="1:19" x14ac:dyDescent="0.2">
      <c r="A1020" s="1"/>
      <c r="S1020" s="26"/>
    </row>
    <row r="1021" spans="1:19" x14ac:dyDescent="0.2">
      <c r="A1021" s="1"/>
      <c r="S1021" s="26"/>
    </row>
    <row r="1022" spans="1:19" x14ac:dyDescent="0.2">
      <c r="A1022" s="1"/>
      <c r="S1022" s="26"/>
    </row>
    <row r="1023" spans="1:19" x14ac:dyDescent="0.2">
      <c r="A1023" s="1"/>
      <c r="S1023" s="26"/>
    </row>
    <row r="1024" spans="1:19" x14ac:dyDescent="0.2">
      <c r="A1024" s="1"/>
      <c r="S1024" s="26"/>
    </row>
    <row r="1025" spans="1:19" x14ac:dyDescent="0.2">
      <c r="A1025" s="1"/>
      <c r="S1025" s="26"/>
    </row>
    <row r="1026" spans="1:19" x14ac:dyDescent="0.2">
      <c r="A1026" s="1"/>
      <c r="S1026" s="26"/>
    </row>
    <row r="1027" spans="1:19" x14ac:dyDescent="0.2">
      <c r="A1027" s="1"/>
      <c r="S1027" s="26"/>
    </row>
    <row r="1028" spans="1:19" x14ac:dyDescent="0.2">
      <c r="A1028" s="1"/>
      <c r="S1028" s="26"/>
    </row>
    <row r="1029" spans="1:19" x14ac:dyDescent="0.2">
      <c r="A1029" s="1"/>
      <c r="S1029" s="26"/>
    </row>
    <row r="1030" spans="1:19" x14ac:dyDescent="0.2">
      <c r="A1030" s="1"/>
      <c r="S1030" s="26"/>
    </row>
    <row r="1031" spans="1:19" x14ac:dyDescent="0.2">
      <c r="A1031" s="1"/>
      <c r="S1031" s="26"/>
    </row>
    <row r="1032" spans="1:19" x14ac:dyDescent="0.2">
      <c r="A1032" s="1"/>
      <c r="S1032" s="26"/>
    </row>
    <row r="1033" spans="1:19" x14ac:dyDescent="0.2">
      <c r="A1033" s="1"/>
      <c r="S1033" s="26"/>
    </row>
    <row r="1034" spans="1:19" x14ac:dyDescent="0.2">
      <c r="A1034" s="1"/>
      <c r="S1034" s="26"/>
    </row>
    <row r="1035" spans="1:19" x14ac:dyDescent="0.2">
      <c r="A1035" s="1"/>
      <c r="S1035" s="26"/>
    </row>
    <row r="1036" spans="1:19" x14ac:dyDescent="0.2">
      <c r="A1036" s="1"/>
      <c r="S1036" s="26"/>
    </row>
    <row r="1037" spans="1:19" x14ac:dyDescent="0.2">
      <c r="A1037" s="1"/>
      <c r="S1037" s="26"/>
    </row>
    <row r="1038" spans="1:19" x14ac:dyDescent="0.2">
      <c r="A1038" s="1"/>
      <c r="S1038" s="26"/>
    </row>
    <row r="1039" spans="1:19" x14ac:dyDescent="0.2">
      <c r="A1039" s="1"/>
      <c r="S1039" s="26"/>
    </row>
    <row r="1040" spans="1:19" x14ac:dyDescent="0.2">
      <c r="A1040" s="1"/>
      <c r="S1040" s="26"/>
    </row>
    <row r="1041" spans="1:19" x14ac:dyDescent="0.2">
      <c r="A1041" s="1"/>
      <c r="S1041" s="26"/>
    </row>
    <row r="1042" spans="1:19" x14ac:dyDescent="0.2">
      <c r="A1042" s="1"/>
      <c r="S1042" s="26"/>
    </row>
    <row r="1043" spans="1:19" x14ac:dyDescent="0.2">
      <c r="A1043" s="1"/>
      <c r="S1043" s="26"/>
    </row>
    <row r="1044" spans="1:19" x14ac:dyDescent="0.2">
      <c r="A1044" s="1"/>
      <c r="S1044" s="26"/>
    </row>
    <row r="1045" spans="1:19" x14ac:dyDescent="0.2">
      <c r="A1045" s="1"/>
      <c r="S1045" s="26"/>
    </row>
    <row r="1046" spans="1:19" x14ac:dyDescent="0.2">
      <c r="A1046" s="1"/>
      <c r="S1046" s="26"/>
    </row>
    <row r="1047" spans="1:19" x14ac:dyDescent="0.2">
      <c r="A1047" s="1"/>
      <c r="S1047" s="26"/>
    </row>
    <row r="1048" spans="1:19" x14ac:dyDescent="0.2">
      <c r="A1048" s="1"/>
      <c r="S1048" s="26"/>
    </row>
    <row r="1049" spans="1:19" x14ac:dyDescent="0.2">
      <c r="A1049" s="1"/>
      <c r="S1049" s="26"/>
    </row>
    <row r="1050" spans="1:19" x14ac:dyDescent="0.2">
      <c r="A1050" s="1"/>
      <c r="S1050" s="26"/>
    </row>
    <row r="1051" spans="1:19" x14ac:dyDescent="0.2">
      <c r="A1051" s="1"/>
      <c r="S1051" s="26"/>
    </row>
    <row r="1052" spans="1:19" x14ac:dyDescent="0.2">
      <c r="A1052" s="1"/>
      <c r="S1052" s="26"/>
    </row>
    <row r="1053" spans="1:19" x14ac:dyDescent="0.2">
      <c r="A1053" s="1"/>
      <c r="S1053" s="26"/>
    </row>
    <row r="1054" spans="1:19" x14ac:dyDescent="0.2">
      <c r="A1054" s="1"/>
      <c r="S1054" s="26"/>
    </row>
    <row r="1055" spans="1:19" x14ac:dyDescent="0.2">
      <c r="A1055" s="1"/>
      <c r="S1055" s="26"/>
    </row>
    <row r="1056" spans="1:19" x14ac:dyDescent="0.2">
      <c r="A1056" s="1"/>
      <c r="S1056" s="26"/>
    </row>
    <row r="1057" spans="1:19" x14ac:dyDescent="0.2">
      <c r="A1057" s="1"/>
      <c r="S1057" s="26"/>
    </row>
    <row r="1058" spans="1:19" x14ac:dyDescent="0.2">
      <c r="A1058" s="1"/>
      <c r="S1058" s="26"/>
    </row>
    <row r="1059" spans="1:19" x14ac:dyDescent="0.2">
      <c r="A1059" s="1"/>
      <c r="S1059" s="26"/>
    </row>
    <row r="1060" spans="1:19" x14ac:dyDescent="0.2">
      <c r="A1060" s="1"/>
      <c r="S1060" s="26"/>
    </row>
    <row r="1061" spans="1:19" x14ac:dyDescent="0.2">
      <c r="A1061" s="1"/>
      <c r="S1061" s="26"/>
    </row>
    <row r="1062" spans="1:19" x14ac:dyDescent="0.2">
      <c r="A1062" s="1"/>
      <c r="S1062" s="26"/>
    </row>
    <row r="1063" spans="1:19" x14ac:dyDescent="0.2">
      <c r="A1063" s="1"/>
      <c r="S1063" s="26"/>
    </row>
    <row r="1064" spans="1:19" x14ac:dyDescent="0.2">
      <c r="A1064" s="1"/>
      <c r="S1064" s="26"/>
    </row>
    <row r="1065" spans="1:19" x14ac:dyDescent="0.2">
      <c r="A1065" s="1"/>
      <c r="S1065" s="26"/>
    </row>
    <row r="1066" spans="1:19" x14ac:dyDescent="0.2">
      <c r="A1066" s="1"/>
      <c r="S1066" s="26"/>
    </row>
    <row r="1067" spans="1:19" x14ac:dyDescent="0.2">
      <c r="A1067" s="1"/>
      <c r="S1067" s="26"/>
    </row>
    <row r="1068" spans="1:19" x14ac:dyDescent="0.2">
      <c r="A1068" s="1"/>
      <c r="S1068" s="26"/>
    </row>
    <row r="1069" spans="1:19" x14ac:dyDescent="0.2">
      <c r="A1069" s="1"/>
      <c r="S1069" s="26"/>
    </row>
    <row r="1070" spans="1:19" x14ac:dyDescent="0.2">
      <c r="A1070" s="1"/>
      <c r="S1070" s="26"/>
    </row>
    <row r="1071" spans="1:19" x14ac:dyDescent="0.2">
      <c r="A1071" s="1"/>
      <c r="S1071" s="26"/>
    </row>
    <row r="1072" spans="1:19" x14ac:dyDescent="0.2">
      <c r="A1072" s="1"/>
      <c r="S1072" s="26"/>
    </row>
    <row r="1073" spans="1:19" x14ac:dyDescent="0.2">
      <c r="A1073" s="1"/>
      <c r="S1073" s="26"/>
    </row>
    <row r="1074" spans="1:19" x14ac:dyDescent="0.2">
      <c r="A1074" s="1"/>
      <c r="S1074" s="26"/>
    </row>
    <row r="1075" spans="1:19" x14ac:dyDescent="0.2">
      <c r="A1075" s="1"/>
      <c r="S1075" s="26"/>
    </row>
    <row r="1076" spans="1:19" x14ac:dyDescent="0.2">
      <c r="A1076" s="1"/>
      <c r="S1076" s="26"/>
    </row>
    <row r="1077" spans="1:19" x14ac:dyDescent="0.2">
      <c r="A1077" s="1"/>
      <c r="S1077" s="26"/>
    </row>
    <row r="1078" spans="1:19" x14ac:dyDescent="0.2">
      <c r="A1078" s="1"/>
      <c r="S1078" s="26"/>
    </row>
    <row r="1079" spans="1:19" x14ac:dyDescent="0.2">
      <c r="A1079" s="1"/>
      <c r="S1079" s="26"/>
    </row>
    <row r="1080" spans="1:19" x14ac:dyDescent="0.2">
      <c r="A1080" s="1"/>
      <c r="S1080" s="26"/>
    </row>
    <row r="1081" spans="1:19" x14ac:dyDescent="0.2">
      <c r="A1081" s="1"/>
      <c r="S1081" s="26"/>
    </row>
    <row r="1082" spans="1:19" x14ac:dyDescent="0.2">
      <c r="A1082" s="1"/>
      <c r="S1082" s="26"/>
    </row>
    <row r="1083" spans="1:19" x14ac:dyDescent="0.2">
      <c r="A1083" s="1"/>
      <c r="S1083" s="26"/>
    </row>
    <row r="1084" spans="1:19" x14ac:dyDescent="0.2">
      <c r="A1084" s="1"/>
      <c r="S1084" s="26"/>
    </row>
    <row r="1085" spans="1:19" x14ac:dyDescent="0.2">
      <c r="A1085" s="1"/>
      <c r="S1085" s="26"/>
    </row>
    <row r="1086" spans="1:19" x14ac:dyDescent="0.2">
      <c r="A1086" s="1"/>
      <c r="S1086" s="26"/>
    </row>
    <row r="1087" spans="1:19" x14ac:dyDescent="0.2">
      <c r="A1087" s="1"/>
      <c r="S1087" s="26"/>
    </row>
    <row r="1088" spans="1:19" x14ac:dyDescent="0.2">
      <c r="A1088" s="1"/>
      <c r="S1088" s="26"/>
    </row>
    <row r="1089" spans="1:19" x14ac:dyDescent="0.2">
      <c r="A1089" s="1"/>
      <c r="S1089" s="26"/>
    </row>
    <row r="1090" spans="1:19" x14ac:dyDescent="0.2">
      <c r="A1090" s="1"/>
      <c r="S1090" s="26"/>
    </row>
    <row r="1091" spans="1:19" x14ac:dyDescent="0.2">
      <c r="A1091" s="1"/>
      <c r="S1091" s="26"/>
    </row>
    <row r="1092" spans="1:19" x14ac:dyDescent="0.2">
      <c r="A1092" s="1"/>
      <c r="S1092" s="26"/>
    </row>
    <row r="1093" spans="1:19" x14ac:dyDescent="0.2">
      <c r="A1093" s="1"/>
      <c r="S1093" s="26"/>
    </row>
    <row r="1094" spans="1:19" x14ac:dyDescent="0.2">
      <c r="A1094" s="1"/>
      <c r="S1094" s="26"/>
    </row>
    <row r="1095" spans="1:19" x14ac:dyDescent="0.2">
      <c r="A1095" s="1"/>
      <c r="S1095" s="26"/>
    </row>
    <row r="1096" spans="1:19" x14ac:dyDescent="0.2">
      <c r="A1096" s="1"/>
      <c r="S1096" s="26"/>
    </row>
    <row r="1097" spans="1:19" x14ac:dyDescent="0.2">
      <c r="A1097" s="1"/>
      <c r="S1097" s="26"/>
    </row>
    <row r="1098" spans="1:19" x14ac:dyDescent="0.2">
      <c r="A1098" s="1"/>
      <c r="S1098" s="26"/>
    </row>
    <row r="1099" spans="1:19" x14ac:dyDescent="0.2">
      <c r="A1099" s="1"/>
      <c r="S1099" s="26"/>
    </row>
    <row r="1100" spans="1:19" x14ac:dyDescent="0.2">
      <c r="A1100" s="1"/>
      <c r="S1100" s="26"/>
    </row>
    <row r="1101" spans="1:19" x14ac:dyDescent="0.2">
      <c r="A1101" s="1"/>
      <c r="S1101" s="26"/>
    </row>
    <row r="1102" spans="1:19" x14ac:dyDescent="0.2">
      <c r="A1102" s="1"/>
      <c r="S1102" s="26"/>
    </row>
    <row r="1103" spans="1:19" x14ac:dyDescent="0.2">
      <c r="A1103" s="1"/>
      <c r="S1103" s="26"/>
    </row>
    <row r="1104" spans="1:19" x14ac:dyDescent="0.2">
      <c r="A1104" s="1"/>
      <c r="S1104" s="26"/>
    </row>
    <row r="1105" spans="1:19" x14ac:dyDescent="0.2">
      <c r="A1105" s="1"/>
      <c r="S1105" s="26"/>
    </row>
    <row r="1106" spans="1:19" x14ac:dyDescent="0.2">
      <c r="A1106" s="1"/>
      <c r="S1106" s="26"/>
    </row>
    <row r="1107" spans="1:19" x14ac:dyDescent="0.2">
      <c r="A1107" s="1"/>
      <c r="S1107" s="26"/>
    </row>
    <row r="1108" spans="1:19" x14ac:dyDescent="0.2">
      <c r="A1108" s="1"/>
      <c r="S1108" s="26"/>
    </row>
    <row r="1109" spans="1:19" x14ac:dyDescent="0.2">
      <c r="A1109" s="1"/>
      <c r="S1109" s="26"/>
    </row>
    <row r="1110" spans="1:19" x14ac:dyDescent="0.2">
      <c r="A1110" s="1"/>
      <c r="S1110" s="26"/>
    </row>
    <row r="1111" spans="1:19" x14ac:dyDescent="0.2">
      <c r="A1111" s="1"/>
      <c r="S1111" s="26"/>
    </row>
    <row r="1112" spans="1:19" x14ac:dyDescent="0.2">
      <c r="A1112" s="1"/>
      <c r="S1112" s="26"/>
    </row>
    <row r="1113" spans="1:19" x14ac:dyDescent="0.2">
      <c r="A1113" s="1"/>
      <c r="S1113" s="26"/>
    </row>
    <row r="1114" spans="1:19" x14ac:dyDescent="0.2">
      <c r="A1114" s="1"/>
      <c r="S1114" s="26"/>
    </row>
    <row r="1115" spans="1:19" x14ac:dyDescent="0.2">
      <c r="A1115" s="1"/>
      <c r="S1115" s="26"/>
    </row>
    <row r="1116" spans="1:19" x14ac:dyDescent="0.2">
      <c r="A1116" s="1"/>
      <c r="S1116" s="26"/>
    </row>
    <row r="1117" spans="1:19" x14ac:dyDescent="0.2">
      <c r="A1117" s="1"/>
      <c r="S1117" s="26"/>
    </row>
    <row r="1118" spans="1:19" x14ac:dyDescent="0.2">
      <c r="A1118" s="1"/>
      <c r="S1118" s="26"/>
    </row>
    <row r="1119" spans="1:19" x14ac:dyDescent="0.2">
      <c r="A1119" s="1"/>
      <c r="S1119" s="26"/>
    </row>
    <row r="1120" spans="1:19" x14ac:dyDescent="0.2">
      <c r="A1120" s="1"/>
      <c r="S1120" s="26"/>
    </row>
    <row r="1121" spans="1:19" x14ac:dyDescent="0.2">
      <c r="A1121" s="1"/>
      <c r="S1121" s="26"/>
    </row>
    <row r="1122" spans="1:19" x14ac:dyDescent="0.2">
      <c r="A1122" s="1"/>
      <c r="S1122" s="26"/>
    </row>
    <row r="1123" spans="1:19" x14ac:dyDescent="0.2">
      <c r="A1123" s="1"/>
      <c r="S1123" s="26"/>
    </row>
    <row r="1124" spans="1:19" x14ac:dyDescent="0.2">
      <c r="A1124" s="1"/>
      <c r="S1124" s="26"/>
    </row>
    <row r="1125" spans="1:19" x14ac:dyDescent="0.2">
      <c r="A1125" s="1"/>
      <c r="S1125" s="26"/>
    </row>
    <row r="1126" spans="1:19" x14ac:dyDescent="0.2">
      <c r="A1126" s="1"/>
      <c r="S1126" s="26"/>
    </row>
    <row r="1127" spans="1:19" x14ac:dyDescent="0.2">
      <c r="A1127" s="1"/>
      <c r="S1127" s="26"/>
    </row>
    <row r="1128" spans="1:19" x14ac:dyDescent="0.2">
      <c r="A1128" s="1"/>
      <c r="S1128" s="26"/>
    </row>
    <row r="1129" spans="1:19" x14ac:dyDescent="0.2">
      <c r="A1129" s="1"/>
      <c r="S1129" s="26"/>
    </row>
    <row r="1130" spans="1:19" x14ac:dyDescent="0.2">
      <c r="A1130" s="1"/>
      <c r="S1130" s="26"/>
    </row>
    <row r="1131" spans="1:19" x14ac:dyDescent="0.2">
      <c r="A1131" s="1"/>
      <c r="S1131" s="26"/>
    </row>
    <row r="1132" spans="1:19" x14ac:dyDescent="0.2">
      <c r="A1132" s="1"/>
      <c r="S1132" s="26"/>
    </row>
    <row r="1133" spans="1:19" x14ac:dyDescent="0.2">
      <c r="A1133" s="1"/>
      <c r="S1133" s="26"/>
    </row>
    <row r="1134" spans="1:19" x14ac:dyDescent="0.2">
      <c r="A1134" s="1"/>
      <c r="S1134" s="26"/>
    </row>
    <row r="1135" spans="1:19" x14ac:dyDescent="0.2">
      <c r="A1135" s="1"/>
      <c r="S1135" s="26"/>
    </row>
    <row r="1136" spans="1:19" x14ac:dyDescent="0.2">
      <c r="A1136" s="1"/>
      <c r="S1136" s="26"/>
    </row>
    <row r="1137" spans="1:19" x14ac:dyDescent="0.2">
      <c r="A1137" s="1"/>
      <c r="S1137" s="26"/>
    </row>
    <row r="1138" spans="1:19" x14ac:dyDescent="0.2">
      <c r="A1138" s="1"/>
      <c r="S1138" s="26"/>
    </row>
    <row r="1139" spans="1:19" x14ac:dyDescent="0.2">
      <c r="A1139" s="1"/>
      <c r="S1139" s="26"/>
    </row>
    <row r="1140" spans="1:19" x14ac:dyDescent="0.2">
      <c r="A1140" s="1"/>
      <c r="S1140" s="26"/>
    </row>
    <row r="1141" spans="1:19" x14ac:dyDescent="0.2">
      <c r="A1141" s="1"/>
      <c r="S1141" s="26"/>
    </row>
    <row r="1142" spans="1:19" x14ac:dyDescent="0.2">
      <c r="A1142" s="1"/>
      <c r="S1142" s="26"/>
    </row>
    <row r="1143" spans="1:19" x14ac:dyDescent="0.2">
      <c r="A1143" s="1"/>
      <c r="S1143" s="26"/>
    </row>
    <row r="1144" spans="1:19" x14ac:dyDescent="0.2">
      <c r="A1144" s="1"/>
      <c r="S1144" s="26"/>
    </row>
    <row r="1145" spans="1:19" x14ac:dyDescent="0.2">
      <c r="A1145" s="1"/>
      <c r="S1145" s="26"/>
    </row>
    <row r="1146" spans="1:19" x14ac:dyDescent="0.2">
      <c r="A1146" s="1"/>
      <c r="S1146" s="26"/>
    </row>
    <row r="1147" spans="1:19" x14ac:dyDescent="0.2">
      <c r="A1147" s="1"/>
      <c r="S1147" s="26"/>
    </row>
    <row r="1148" spans="1:19" x14ac:dyDescent="0.2">
      <c r="A1148" s="1"/>
      <c r="S1148" s="26"/>
    </row>
    <row r="1149" spans="1:19" x14ac:dyDescent="0.2">
      <c r="A1149" s="1"/>
      <c r="S1149" s="26"/>
    </row>
    <row r="1150" spans="1:19" x14ac:dyDescent="0.2">
      <c r="A1150" s="1"/>
      <c r="S1150" s="26"/>
    </row>
    <row r="1151" spans="1:19" x14ac:dyDescent="0.2">
      <c r="A1151" s="1"/>
      <c r="S1151" s="26"/>
    </row>
    <row r="1152" spans="1:19" x14ac:dyDescent="0.2">
      <c r="A1152" s="1"/>
      <c r="S1152" s="26"/>
    </row>
    <row r="1153" spans="1:19" x14ac:dyDescent="0.2">
      <c r="A1153" s="1"/>
      <c r="S1153" s="26"/>
    </row>
    <row r="1154" spans="1:19" x14ac:dyDescent="0.2">
      <c r="A1154" s="1"/>
      <c r="S1154" s="26"/>
    </row>
    <row r="1155" spans="1:19" x14ac:dyDescent="0.2">
      <c r="A1155" s="1"/>
      <c r="S1155" s="26"/>
    </row>
    <row r="1156" spans="1:19" x14ac:dyDescent="0.2">
      <c r="A1156" s="1"/>
      <c r="S1156" s="26"/>
    </row>
    <row r="1157" spans="1:19" x14ac:dyDescent="0.2">
      <c r="A1157" s="1"/>
      <c r="S1157" s="26"/>
    </row>
    <row r="1158" spans="1:19" x14ac:dyDescent="0.2">
      <c r="A1158" s="1"/>
      <c r="S1158" s="26"/>
    </row>
    <row r="1159" spans="1:19" x14ac:dyDescent="0.2">
      <c r="A1159" s="1"/>
      <c r="S1159" s="26"/>
    </row>
    <row r="1160" spans="1:19" x14ac:dyDescent="0.2">
      <c r="A1160" s="1"/>
      <c r="S1160" s="26"/>
    </row>
    <row r="1161" spans="1:19" x14ac:dyDescent="0.2">
      <c r="A1161" s="1"/>
      <c r="S1161" s="26"/>
    </row>
    <row r="1162" spans="1:19" x14ac:dyDescent="0.2">
      <c r="A1162" s="1"/>
      <c r="S1162" s="26"/>
    </row>
    <row r="1163" spans="1:19" x14ac:dyDescent="0.2">
      <c r="A1163" s="1"/>
      <c r="S1163" s="26"/>
    </row>
    <row r="1164" spans="1:19" x14ac:dyDescent="0.2">
      <c r="A1164" s="1"/>
      <c r="S1164" s="26"/>
    </row>
    <row r="1165" spans="1:19" x14ac:dyDescent="0.2">
      <c r="A1165" s="1"/>
      <c r="S1165" s="26"/>
    </row>
    <row r="1166" spans="1:19" x14ac:dyDescent="0.2">
      <c r="A1166" s="1"/>
      <c r="S1166" s="26"/>
    </row>
    <row r="1167" spans="1:19" x14ac:dyDescent="0.2">
      <c r="A1167" s="1"/>
      <c r="S1167" s="26"/>
    </row>
    <row r="1168" spans="1:19" x14ac:dyDescent="0.2">
      <c r="A1168" s="1"/>
      <c r="S1168" s="26"/>
    </row>
    <row r="1169" spans="1:19" x14ac:dyDescent="0.2">
      <c r="A1169" s="1"/>
      <c r="S1169" s="26"/>
    </row>
    <row r="1170" spans="1:19" x14ac:dyDescent="0.2">
      <c r="A1170" s="1"/>
      <c r="S1170" s="26"/>
    </row>
    <row r="1171" spans="1:19" x14ac:dyDescent="0.2">
      <c r="A1171" s="1"/>
      <c r="S1171" s="26"/>
    </row>
    <row r="1172" spans="1:19" x14ac:dyDescent="0.2">
      <c r="A1172" s="1"/>
      <c r="S1172" s="26"/>
    </row>
    <row r="1173" spans="1:19" x14ac:dyDescent="0.2">
      <c r="A1173" s="1"/>
      <c r="S1173" s="26"/>
    </row>
    <row r="1174" spans="1:19" x14ac:dyDescent="0.2">
      <c r="A1174" s="1"/>
      <c r="S1174" s="26"/>
    </row>
    <row r="1175" spans="1:19" x14ac:dyDescent="0.2">
      <c r="A1175" s="1"/>
      <c r="S1175" s="26"/>
    </row>
    <row r="1176" spans="1:19" x14ac:dyDescent="0.2">
      <c r="A1176" s="1"/>
      <c r="S1176" s="26"/>
    </row>
    <row r="1177" spans="1:19" x14ac:dyDescent="0.2">
      <c r="A1177" s="1"/>
      <c r="S1177" s="26"/>
    </row>
    <row r="1178" spans="1:19" x14ac:dyDescent="0.2">
      <c r="A1178" s="1"/>
      <c r="S1178" s="26"/>
    </row>
    <row r="1179" spans="1:19" x14ac:dyDescent="0.2">
      <c r="A1179" s="1"/>
      <c r="S1179" s="26"/>
    </row>
    <row r="1180" spans="1:19" x14ac:dyDescent="0.2">
      <c r="A1180" s="1"/>
      <c r="S1180" s="26"/>
    </row>
    <row r="1181" spans="1:19" x14ac:dyDescent="0.2">
      <c r="A1181" s="1"/>
      <c r="S1181" s="26"/>
    </row>
    <row r="1182" spans="1:19" x14ac:dyDescent="0.2">
      <c r="A1182" s="1"/>
      <c r="S1182" s="26"/>
    </row>
    <row r="1183" spans="1:19" x14ac:dyDescent="0.2">
      <c r="A1183" s="1"/>
      <c r="S1183" s="26"/>
    </row>
    <row r="1184" spans="1:19" x14ac:dyDescent="0.2">
      <c r="A1184" s="1"/>
      <c r="S1184" s="26"/>
    </row>
    <row r="1185" spans="1:19" x14ac:dyDescent="0.2">
      <c r="A1185" s="1"/>
      <c r="S1185" s="26"/>
    </row>
    <row r="1186" spans="1:19" x14ac:dyDescent="0.2">
      <c r="A1186" s="1"/>
      <c r="S1186" s="26"/>
    </row>
    <row r="1187" spans="1:19" x14ac:dyDescent="0.2">
      <c r="A1187" s="1"/>
      <c r="S1187" s="26"/>
    </row>
    <row r="1188" spans="1:19" x14ac:dyDescent="0.2">
      <c r="A1188" s="1"/>
      <c r="S1188" s="26"/>
    </row>
    <row r="1189" spans="1:19" x14ac:dyDescent="0.2">
      <c r="A1189" s="1"/>
      <c r="S1189" s="26"/>
    </row>
    <row r="1190" spans="1:19" x14ac:dyDescent="0.2">
      <c r="A1190" s="1"/>
      <c r="S1190" s="26"/>
    </row>
    <row r="1191" spans="1:19" x14ac:dyDescent="0.2">
      <c r="A1191" s="1"/>
      <c r="S1191" s="26"/>
    </row>
    <row r="1192" spans="1:19" x14ac:dyDescent="0.2">
      <c r="A1192" s="1"/>
      <c r="S1192" s="26"/>
    </row>
    <row r="1193" spans="1:19" x14ac:dyDescent="0.2">
      <c r="A1193" s="1"/>
      <c r="S1193" s="26"/>
    </row>
    <row r="1194" spans="1:19" x14ac:dyDescent="0.2">
      <c r="A1194" s="1"/>
      <c r="S1194" s="26"/>
    </row>
    <row r="1195" spans="1:19" x14ac:dyDescent="0.2">
      <c r="A1195" s="1"/>
      <c r="S1195" s="26"/>
    </row>
    <row r="1196" spans="1:19" x14ac:dyDescent="0.2">
      <c r="A1196" s="1"/>
      <c r="S1196" s="26"/>
    </row>
    <row r="1197" spans="1:19" x14ac:dyDescent="0.2">
      <c r="A1197" s="1"/>
      <c r="S1197" s="26"/>
    </row>
    <row r="1198" spans="1:19" x14ac:dyDescent="0.2">
      <c r="A1198" s="1"/>
      <c r="S1198" s="26"/>
    </row>
    <row r="1199" spans="1:19" x14ac:dyDescent="0.2">
      <c r="A1199" s="1"/>
      <c r="S1199" s="26"/>
    </row>
    <row r="1200" spans="1:19" x14ac:dyDescent="0.2">
      <c r="A1200" s="1"/>
      <c r="S1200" s="26"/>
    </row>
    <row r="1201" spans="1:19" x14ac:dyDescent="0.2">
      <c r="A1201" s="1"/>
      <c r="S1201" s="26"/>
    </row>
    <row r="1202" spans="1:19" x14ac:dyDescent="0.2">
      <c r="A1202" s="1"/>
      <c r="S1202" s="26"/>
    </row>
    <row r="1203" spans="1:19" x14ac:dyDescent="0.2">
      <c r="A1203" s="1"/>
      <c r="S1203" s="26"/>
    </row>
    <row r="1204" spans="1:19" x14ac:dyDescent="0.2">
      <c r="A1204" s="1"/>
      <c r="S1204" s="26"/>
    </row>
    <row r="1205" spans="1:19" x14ac:dyDescent="0.2">
      <c r="A1205" s="1"/>
      <c r="S1205" s="26"/>
    </row>
    <row r="1206" spans="1:19" x14ac:dyDescent="0.2">
      <c r="A1206" s="1"/>
      <c r="S1206" s="26"/>
    </row>
    <row r="1207" spans="1:19" x14ac:dyDescent="0.2">
      <c r="A1207" s="1"/>
      <c r="S1207" s="26"/>
    </row>
    <row r="1208" spans="1:19" x14ac:dyDescent="0.2">
      <c r="A1208" s="1"/>
      <c r="S1208" s="26"/>
    </row>
    <row r="1209" spans="1:19" x14ac:dyDescent="0.2">
      <c r="A1209" s="1"/>
      <c r="S1209" s="26"/>
    </row>
    <row r="1210" spans="1:19" x14ac:dyDescent="0.2">
      <c r="A1210" s="1"/>
      <c r="S1210" s="26"/>
    </row>
    <row r="1211" spans="1:19" x14ac:dyDescent="0.2">
      <c r="A1211" s="1"/>
      <c r="S1211" s="26"/>
    </row>
    <row r="1212" spans="1:19" x14ac:dyDescent="0.2">
      <c r="A1212" s="1"/>
      <c r="S1212" s="26"/>
    </row>
    <row r="1213" spans="1:19" x14ac:dyDescent="0.2">
      <c r="A1213" s="1"/>
      <c r="S1213" s="26"/>
    </row>
    <row r="1214" spans="1:19" x14ac:dyDescent="0.2">
      <c r="A1214" s="1"/>
      <c r="S1214" s="26"/>
    </row>
    <row r="1215" spans="1:19" x14ac:dyDescent="0.2">
      <c r="A1215" s="1"/>
      <c r="S1215" s="26"/>
    </row>
    <row r="1216" spans="1:19" x14ac:dyDescent="0.2">
      <c r="A1216" s="1"/>
      <c r="S1216" s="26"/>
    </row>
    <row r="1217" spans="1:19" x14ac:dyDescent="0.2">
      <c r="A1217" s="1"/>
      <c r="S1217" s="26"/>
    </row>
    <row r="1218" spans="1:19" x14ac:dyDescent="0.2">
      <c r="A1218" s="1"/>
      <c r="S1218" s="26"/>
    </row>
    <row r="1219" spans="1:19" x14ac:dyDescent="0.2">
      <c r="A1219" s="1"/>
      <c r="S1219" s="26"/>
    </row>
    <row r="1220" spans="1:19" x14ac:dyDescent="0.2">
      <c r="A1220" s="1"/>
      <c r="S1220" s="26"/>
    </row>
    <row r="1221" spans="1:19" x14ac:dyDescent="0.2">
      <c r="A1221" s="1"/>
      <c r="S1221" s="26"/>
    </row>
    <row r="1222" spans="1:19" x14ac:dyDescent="0.2">
      <c r="A1222" s="1"/>
      <c r="S1222" s="26"/>
    </row>
    <row r="1223" spans="1:19" x14ac:dyDescent="0.2">
      <c r="A1223" s="1"/>
      <c r="S1223" s="26"/>
    </row>
    <row r="1224" spans="1:19" x14ac:dyDescent="0.2">
      <c r="A1224" s="1"/>
      <c r="S1224" s="26"/>
    </row>
    <row r="1225" spans="1:19" x14ac:dyDescent="0.2">
      <c r="A1225" s="1"/>
      <c r="S1225" s="26"/>
    </row>
    <row r="1226" spans="1:19" x14ac:dyDescent="0.2">
      <c r="A1226" s="1"/>
      <c r="S1226" s="26"/>
    </row>
    <row r="1227" spans="1:19" x14ac:dyDescent="0.2">
      <c r="A1227" s="1"/>
      <c r="S1227" s="26"/>
    </row>
    <row r="1228" spans="1:19" x14ac:dyDescent="0.2">
      <c r="A1228" s="1"/>
      <c r="S1228" s="26"/>
    </row>
    <row r="1229" spans="1:19" x14ac:dyDescent="0.2">
      <c r="A1229" s="1"/>
      <c r="S1229" s="26"/>
    </row>
    <row r="1230" spans="1:19" x14ac:dyDescent="0.2">
      <c r="A1230" s="1"/>
      <c r="S1230" s="26"/>
    </row>
    <row r="1231" spans="1:19" x14ac:dyDescent="0.2">
      <c r="A1231" s="1"/>
      <c r="S1231" s="26"/>
    </row>
    <row r="1232" spans="1:19" x14ac:dyDescent="0.2">
      <c r="A1232" s="1"/>
      <c r="S1232" s="26"/>
    </row>
    <row r="1233" spans="1:19" x14ac:dyDescent="0.2">
      <c r="A1233" s="1"/>
      <c r="S1233" s="26"/>
    </row>
    <row r="1234" spans="1:19" x14ac:dyDescent="0.2">
      <c r="A1234" s="1"/>
      <c r="S1234" s="26"/>
    </row>
    <row r="1235" spans="1:19" x14ac:dyDescent="0.2">
      <c r="A1235" s="1"/>
      <c r="S1235" s="26"/>
    </row>
    <row r="1236" spans="1:19" x14ac:dyDescent="0.2">
      <c r="A1236" s="1"/>
      <c r="S1236" s="26"/>
    </row>
    <row r="1237" spans="1:19" x14ac:dyDescent="0.2">
      <c r="A1237" s="1"/>
      <c r="S1237" s="26"/>
    </row>
    <row r="1238" spans="1:19" x14ac:dyDescent="0.2">
      <c r="A1238" s="1"/>
      <c r="S1238" s="26"/>
    </row>
    <row r="1239" spans="1:19" x14ac:dyDescent="0.2">
      <c r="A1239" s="1"/>
      <c r="S1239" s="26"/>
    </row>
    <row r="1240" spans="1:19" x14ac:dyDescent="0.2">
      <c r="A1240" s="1"/>
      <c r="S1240" s="26"/>
    </row>
    <row r="1241" spans="1:19" x14ac:dyDescent="0.2">
      <c r="A1241" s="1"/>
      <c r="S1241" s="26"/>
    </row>
    <row r="1242" spans="1:19" x14ac:dyDescent="0.2">
      <c r="A1242" s="1"/>
      <c r="S1242" s="26"/>
    </row>
    <row r="1243" spans="1:19" x14ac:dyDescent="0.2">
      <c r="A1243" s="1"/>
      <c r="S1243" s="26"/>
    </row>
    <row r="1244" spans="1:19" x14ac:dyDescent="0.2">
      <c r="A1244" s="1"/>
      <c r="S1244" s="26"/>
    </row>
    <row r="1245" spans="1:19" x14ac:dyDescent="0.2">
      <c r="A1245" s="1"/>
      <c r="S1245" s="26"/>
    </row>
    <row r="1246" spans="1:19" x14ac:dyDescent="0.2">
      <c r="A1246" s="1"/>
      <c r="S1246" s="26"/>
    </row>
    <row r="1247" spans="1:19" x14ac:dyDescent="0.2">
      <c r="A1247" s="1"/>
      <c r="S1247" s="26"/>
    </row>
    <row r="1248" spans="1:19" x14ac:dyDescent="0.2">
      <c r="A1248" s="1"/>
      <c r="S1248" s="26"/>
    </row>
    <row r="1249" spans="1:19" x14ac:dyDescent="0.2">
      <c r="A1249" s="1"/>
      <c r="S1249" s="26"/>
    </row>
    <row r="1250" spans="1:19" x14ac:dyDescent="0.2">
      <c r="A1250" s="1"/>
      <c r="S1250" s="26"/>
    </row>
    <row r="1251" spans="1:19" x14ac:dyDescent="0.2">
      <c r="A1251" s="1"/>
      <c r="S1251" s="26"/>
    </row>
    <row r="1252" spans="1:19" x14ac:dyDescent="0.2">
      <c r="A1252" s="1"/>
      <c r="S1252" s="26"/>
    </row>
    <row r="1253" spans="1:19" x14ac:dyDescent="0.2">
      <c r="A1253" s="1"/>
      <c r="S1253" s="26"/>
    </row>
    <row r="1254" spans="1:19" x14ac:dyDescent="0.2">
      <c r="A1254" s="1"/>
      <c r="S1254" s="26"/>
    </row>
    <row r="1255" spans="1:19" x14ac:dyDescent="0.2">
      <c r="A1255" s="1"/>
      <c r="S1255" s="26"/>
    </row>
    <row r="1256" spans="1:19" x14ac:dyDescent="0.2">
      <c r="A1256" s="1"/>
      <c r="S1256" s="26"/>
    </row>
    <row r="1257" spans="1:19" x14ac:dyDescent="0.2">
      <c r="A1257" s="1"/>
      <c r="S1257" s="26"/>
    </row>
    <row r="1258" spans="1:19" x14ac:dyDescent="0.2">
      <c r="A1258" s="1"/>
      <c r="S1258" s="26"/>
    </row>
    <row r="1259" spans="1:19" x14ac:dyDescent="0.2">
      <c r="A1259" s="1"/>
      <c r="S1259" s="26"/>
    </row>
    <row r="1260" spans="1:19" x14ac:dyDescent="0.2">
      <c r="A1260" s="1"/>
      <c r="S1260" s="26"/>
    </row>
    <row r="1261" spans="1:19" x14ac:dyDescent="0.2">
      <c r="A1261" s="1"/>
      <c r="S1261" s="26"/>
    </row>
    <row r="1262" spans="1:19" x14ac:dyDescent="0.2">
      <c r="A1262" s="1"/>
      <c r="S1262" s="26"/>
    </row>
    <row r="1263" spans="1:19" x14ac:dyDescent="0.2">
      <c r="A1263" s="1"/>
      <c r="S1263" s="26"/>
    </row>
    <row r="1264" spans="1:19" x14ac:dyDescent="0.2">
      <c r="A1264" s="1"/>
      <c r="S1264" s="26"/>
    </row>
    <row r="1265" spans="1:19" x14ac:dyDescent="0.2">
      <c r="A1265" s="1"/>
      <c r="S1265" s="26"/>
    </row>
    <row r="1266" spans="1:19" x14ac:dyDescent="0.2">
      <c r="A1266" s="1"/>
      <c r="S1266" s="26"/>
    </row>
    <row r="1267" spans="1:19" x14ac:dyDescent="0.2">
      <c r="A1267" s="1"/>
      <c r="S1267" s="26"/>
    </row>
    <row r="1268" spans="1:19" x14ac:dyDescent="0.2">
      <c r="A1268" s="1"/>
      <c r="S1268" s="26"/>
    </row>
    <row r="1269" spans="1:19" x14ac:dyDescent="0.2">
      <c r="A1269" s="1"/>
      <c r="S1269" s="26"/>
    </row>
    <row r="1270" spans="1:19" x14ac:dyDescent="0.2">
      <c r="A1270" s="1"/>
      <c r="S1270" s="26"/>
    </row>
    <row r="1271" spans="1:19" x14ac:dyDescent="0.2">
      <c r="A1271" s="1"/>
      <c r="S1271" s="26"/>
    </row>
    <row r="1272" spans="1:19" x14ac:dyDescent="0.2">
      <c r="A1272" s="1"/>
      <c r="S1272" s="26"/>
    </row>
    <row r="1273" spans="1:19" x14ac:dyDescent="0.2">
      <c r="A1273" s="1"/>
      <c r="S1273" s="26"/>
    </row>
    <row r="1274" spans="1:19" x14ac:dyDescent="0.2">
      <c r="A1274" s="1"/>
      <c r="S1274" s="26"/>
    </row>
    <row r="1275" spans="1:19" x14ac:dyDescent="0.2">
      <c r="A1275" s="1"/>
      <c r="S1275" s="26"/>
    </row>
    <row r="1276" spans="1:19" x14ac:dyDescent="0.2">
      <c r="A1276" s="1"/>
      <c r="S1276" s="26"/>
    </row>
    <row r="1277" spans="1:19" x14ac:dyDescent="0.2">
      <c r="A1277" s="1"/>
      <c r="S1277" s="26"/>
    </row>
    <row r="1278" spans="1:19" x14ac:dyDescent="0.2">
      <c r="A1278" s="1"/>
      <c r="S1278" s="26"/>
    </row>
    <row r="1279" spans="1:19" x14ac:dyDescent="0.2">
      <c r="A1279" s="1"/>
      <c r="S1279" s="26"/>
    </row>
    <row r="1280" spans="1:19" x14ac:dyDescent="0.2">
      <c r="A1280" s="1"/>
      <c r="S1280" s="26"/>
    </row>
    <row r="1281" spans="1:19" x14ac:dyDescent="0.2">
      <c r="A1281" s="1"/>
      <c r="S1281" s="26"/>
    </row>
    <row r="1282" spans="1:19" x14ac:dyDescent="0.2">
      <c r="A1282" s="1"/>
      <c r="S1282" s="26"/>
    </row>
    <row r="1283" spans="1:19" x14ac:dyDescent="0.2">
      <c r="A1283" s="1"/>
      <c r="S1283" s="26"/>
    </row>
    <row r="1284" spans="1:19" x14ac:dyDescent="0.2">
      <c r="A1284" s="1"/>
      <c r="S1284" s="26"/>
    </row>
    <row r="1285" spans="1:19" x14ac:dyDescent="0.2">
      <c r="A1285" s="1"/>
      <c r="S1285" s="26"/>
    </row>
    <row r="1286" spans="1:19" x14ac:dyDescent="0.2">
      <c r="A1286" s="1"/>
      <c r="S1286" s="26"/>
    </row>
    <row r="1287" spans="1:19" x14ac:dyDescent="0.2">
      <c r="A1287" s="1"/>
      <c r="S1287" s="26"/>
    </row>
    <row r="1288" spans="1:19" x14ac:dyDescent="0.2">
      <c r="A1288" s="1"/>
      <c r="S1288" s="26"/>
    </row>
    <row r="1289" spans="1:19" x14ac:dyDescent="0.2">
      <c r="A1289" s="1"/>
      <c r="S1289" s="26"/>
    </row>
    <row r="1290" spans="1:19" x14ac:dyDescent="0.2">
      <c r="A1290" s="1"/>
      <c r="S1290" s="26"/>
    </row>
    <row r="1291" spans="1:19" x14ac:dyDescent="0.2">
      <c r="A1291" s="1"/>
      <c r="S1291" s="26"/>
    </row>
    <row r="1292" spans="1:19" x14ac:dyDescent="0.2">
      <c r="A1292" s="1"/>
      <c r="S1292" s="26"/>
    </row>
    <row r="1293" spans="1:19" x14ac:dyDescent="0.2">
      <c r="A1293" s="1"/>
      <c r="S1293" s="26"/>
    </row>
    <row r="1294" spans="1:19" x14ac:dyDescent="0.2">
      <c r="A1294" s="1"/>
      <c r="S1294" s="26"/>
    </row>
    <row r="1295" spans="1:19" x14ac:dyDescent="0.2">
      <c r="A1295" s="1"/>
      <c r="S1295" s="26"/>
    </row>
    <row r="1296" spans="1:19" x14ac:dyDescent="0.2">
      <c r="A1296" s="1"/>
      <c r="S1296" s="26"/>
    </row>
    <row r="1297" spans="1:19" x14ac:dyDescent="0.2">
      <c r="A1297" s="1"/>
      <c r="S1297" s="26"/>
    </row>
    <row r="1298" spans="1:19" x14ac:dyDescent="0.2">
      <c r="A1298" s="1"/>
      <c r="S1298" s="26"/>
    </row>
    <row r="1299" spans="1:19" x14ac:dyDescent="0.2">
      <c r="A1299" s="1"/>
      <c r="S1299" s="26"/>
    </row>
    <row r="1300" spans="1:19" x14ac:dyDescent="0.2">
      <c r="A1300" s="1"/>
      <c r="S1300" s="26"/>
    </row>
    <row r="1301" spans="1:19" x14ac:dyDescent="0.2">
      <c r="A1301" s="1"/>
      <c r="S1301" s="26"/>
    </row>
    <row r="1302" spans="1:19" x14ac:dyDescent="0.2">
      <c r="A1302" s="1"/>
      <c r="S1302" s="26"/>
    </row>
    <row r="1303" spans="1:19" x14ac:dyDescent="0.2">
      <c r="A1303" s="1"/>
      <c r="S1303" s="26"/>
    </row>
    <row r="1304" spans="1:19" x14ac:dyDescent="0.2">
      <c r="A1304" s="1"/>
      <c r="S1304" s="26"/>
    </row>
    <row r="1305" spans="1:19" x14ac:dyDescent="0.2">
      <c r="A1305" s="1"/>
      <c r="S1305" s="26"/>
    </row>
    <row r="1306" spans="1:19" x14ac:dyDescent="0.2">
      <c r="A1306" s="1"/>
      <c r="S1306" s="26"/>
    </row>
    <row r="1307" spans="1:19" x14ac:dyDescent="0.2">
      <c r="A1307" s="1"/>
      <c r="S1307" s="26"/>
    </row>
    <row r="1308" spans="1:19" x14ac:dyDescent="0.2">
      <c r="A1308" s="1"/>
      <c r="S1308" s="26"/>
    </row>
    <row r="1309" spans="1:19" x14ac:dyDescent="0.2">
      <c r="A1309" s="1"/>
      <c r="S1309" s="26"/>
    </row>
    <row r="1310" spans="1:19" x14ac:dyDescent="0.2">
      <c r="A1310" s="1"/>
      <c r="S1310" s="26"/>
    </row>
    <row r="1311" spans="1:19" x14ac:dyDescent="0.2">
      <c r="A1311" s="1"/>
      <c r="S1311" s="26"/>
    </row>
    <row r="1312" spans="1:19" x14ac:dyDescent="0.2">
      <c r="A1312" s="1"/>
      <c r="S1312" s="26"/>
    </row>
    <row r="1313" spans="1:19" x14ac:dyDescent="0.2">
      <c r="A1313" s="1"/>
      <c r="S1313" s="26"/>
    </row>
    <row r="1314" spans="1:19" x14ac:dyDescent="0.2">
      <c r="A1314" s="1"/>
      <c r="S1314" s="26"/>
    </row>
    <row r="1315" spans="1:19" x14ac:dyDescent="0.2">
      <c r="A1315" s="1"/>
      <c r="S1315" s="26"/>
    </row>
    <row r="1316" spans="1:19" x14ac:dyDescent="0.2">
      <c r="A1316" s="1"/>
      <c r="S1316" s="26"/>
    </row>
    <row r="1317" spans="1:19" x14ac:dyDescent="0.2">
      <c r="A1317" s="1"/>
      <c r="S1317" s="26"/>
    </row>
    <row r="1318" spans="1:19" x14ac:dyDescent="0.2">
      <c r="A1318" s="1"/>
      <c r="S1318" s="26"/>
    </row>
    <row r="1319" spans="1:19" x14ac:dyDescent="0.2">
      <c r="A1319" s="1"/>
      <c r="S1319" s="26"/>
    </row>
    <row r="1320" spans="1:19" x14ac:dyDescent="0.2">
      <c r="A1320" s="1"/>
      <c r="S1320" s="26"/>
    </row>
    <row r="1321" spans="1:19" x14ac:dyDescent="0.2">
      <c r="A1321" s="1"/>
      <c r="S1321" s="26"/>
    </row>
    <row r="1322" spans="1:19" x14ac:dyDescent="0.2">
      <c r="A1322" s="1"/>
      <c r="S1322" s="26"/>
    </row>
    <row r="1323" spans="1:19" x14ac:dyDescent="0.2">
      <c r="A1323" s="1"/>
      <c r="S1323" s="26"/>
    </row>
    <row r="1324" spans="1:19" x14ac:dyDescent="0.2">
      <c r="A1324" s="1"/>
      <c r="S1324" s="26"/>
    </row>
    <row r="1325" spans="1:19" x14ac:dyDescent="0.2">
      <c r="A1325" s="1"/>
      <c r="S1325" s="26"/>
    </row>
    <row r="1326" spans="1:19" x14ac:dyDescent="0.2">
      <c r="A1326" s="1"/>
      <c r="S1326" s="26"/>
    </row>
    <row r="1327" spans="1:19" x14ac:dyDescent="0.2">
      <c r="A1327" s="1"/>
      <c r="S1327" s="26"/>
    </row>
    <row r="1328" spans="1:19" x14ac:dyDescent="0.2">
      <c r="A1328" s="1"/>
      <c r="S1328" s="26"/>
    </row>
    <row r="1329" spans="1:19" x14ac:dyDescent="0.2">
      <c r="A1329" s="1"/>
      <c r="S1329" s="26"/>
    </row>
    <row r="1330" spans="1:19" x14ac:dyDescent="0.2">
      <c r="A1330" s="1"/>
      <c r="S1330" s="26"/>
    </row>
    <row r="1331" spans="1:19" x14ac:dyDescent="0.2">
      <c r="A1331" s="1"/>
      <c r="S1331" s="26"/>
    </row>
    <row r="1332" spans="1:19" x14ac:dyDescent="0.2">
      <c r="A1332" s="1"/>
      <c r="S1332" s="26"/>
    </row>
    <row r="1333" spans="1:19" x14ac:dyDescent="0.2">
      <c r="A1333" s="1"/>
      <c r="S1333" s="26"/>
    </row>
    <row r="1334" spans="1:19" x14ac:dyDescent="0.2">
      <c r="A1334" s="1"/>
      <c r="S1334" s="26"/>
    </row>
    <row r="1335" spans="1:19" x14ac:dyDescent="0.2">
      <c r="A1335" s="1"/>
      <c r="S1335" s="26"/>
    </row>
    <row r="1336" spans="1:19" x14ac:dyDescent="0.2">
      <c r="A1336" s="1"/>
      <c r="S1336" s="26"/>
    </row>
    <row r="1337" spans="1:19" x14ac:dyDescent="0.2">
      <c r="A1337" s="1"/>
      <c r="S1337" s="26"/>
    </row>
    <row r="1338" spans="1:19" x14ac:dyDescent="0.2">
      <c r="A1338" s="1"/>
      <c r="S1338" s="26"/>
    </row>
    <row r="1339" spans="1:19" x14ac:dyDescent="0.2">
      <c r="A1339" s="1"/>
      <c r="S1339" s="26"/>
    </row>
    <row r="1340" spans="1:19" x14ac:dyDescent="0.2">
      <c r="A1340" s="1"/>
      <c r="S1340" s="26"/>
    </row>
    <row r="1341" spans="1:19" x14ac:dyDescent="0.2">
      <c r="A1341" s="1"/>
      <c r="S1341" s="26"/>
    </row>
    <row r="1342" spans="1:19" x14ac:dyDescent="0.2">
      <c r="A1342" s="1"/>
      <c r="S1342" s="26"/>
    </row>
    <row r="1343" spans="1:19" x14ac:dyDescent="0.2">
      <c r="A1343" s="1"/>
      <c r="S1343" s="26"/>
    </row>
    <row r="1344" spans="1:19" x14ac:dyDescent="0.2">
      <c r="A1344" s="1"/>
      <c r="S1344" s="26"/>
    </row>
    <row r="1345" spans="1:19" x14ac:dyDescent="0.2">
      <c r="A1345" s="1"/>
      <c r="S1345" s="26"/>
    </row>
    <row r="1346" spans="1:19" x14ac:dyDescent="0.2">
      <c r="A1346" s="1"/>
      <c r="S1346" s="26"/>
    </row>
    <row r="1347" spans="1:19" x14ac:dyDescent="0.2">
      <c r="A1347" s="1"/>
      <c r="S1347" s="26"/>
    </row>
    <row r="1348" spans="1:19" x14ac:dyDescent="0.2">
      <c r="A1348" s="1"/>
      <c r="S1348" s="26"/>
    </row>
    <row r="1349" spans="1:19" x14ac:dyDescent="0.2">
      <c r="A1349" s="1"/>
      <c r="S1349" s="26"/>
    </row>
    <row r="1350" spans="1:19" x14ac:dyDescent="0.2">
      <c r="A1350" s="1"/>
      <c r="S1350" s="26"/>
    </row>
    <row r="1351" spans="1:19" x14ac:dyDescent="0.2">
      <c r="A1351" s="1"/>
      <c r="S1351" s="26"/>
    </row>
    <row r="1352" spans="1:19" x14ac:dyDescent="0.2">
      <c r="A1352" s="1"/>
      <c r="S1352" s="26"/>
    </row>
    <row r="1353" spans="1:19" x14ac:dyDescent="0.2">
      <c r="A1353" s="1"/>
      <c r="S1353" s="26"/>
    </row>
    <row r="1354" spans="1:19" x14ac:dyDescent="0.2">
      <c r="A1354" s="1"/>
      <c r="S1354" s="26"/>
    </row>
    <row r="1355" spans="1:19" x14ac:dyDescent="0.2">
      <c r="A1355" s="1"/>
      <c r="S1355" s="26"/>
    </row>
    <row r="1356" spans="1:19" x14ac:dyDescent="0.2">
      <c r="A1356" s="1"/>
      <c r="S1356" s="26"/>
    </row>
    <row r="1357" spans="1:19" x14ac:dyDescent="0.2">
      <c r="A1357" s="1"/>
      <c r="S1357" s="26"/>
    </row>
    <row r="1358" spans="1:19" x14ac:dyDescent="0.2">
      <c r="A1358" s="1"/>
      <c r="S1358" s="26"/>
    </row>
    <row r="1359" spans="1:19" x14ac:dyDescent="0.2">
      <c r="A1359" s="1"/>
      <c r="S1359" s="26"/>
    </row>
    <row r="1360" spans="1:19" x14ac:dyDescent="0.2">
      <c r="A1360" s="1"/>
      <c r="S1360" s="26"/>
    </row>
    <row r="1361" spans="1:19" x14ac:dyDescent="0.2">
      <c r="A1361" s="1"/>
      <c r="S1361" s="26"/>
    </row>
    <row r="1362" spans="1:19" x14ac:dyDescent="0.2">
      <c r="A1362" s="1"/>
      <c r="S1362" s="26"/>
    </row>
    <row r="1363" spans="1:19" x14ac:dyDescent="0.2">
      <c r="A1363" s="1"/>
      <c r="S1363" s="26"/>
    </row>
    <row r="1364" spans="1:19" x14ac:dyDescent="0.2">
      <c r="A1364" s="1"/>
      <c r="S1364" s="26"/>
    </row>
    <row r="1365" spans="1:19" x14ac:dyDescent="0.2">
      <c r="A1365" s="1"/>
      <c r="S1365" s="26"/>
    </row>
    <row r="1366" spans="1:19" x14ac:dyDescent="0.2">
      <c r="A1366" s="1"/>
      <c r="S1366" s="26"/>
    </row>
    <row r="1367" spans="1:19" x14ac:dyDescent="0.2">
      <c r="A1367" s="1"/>
      <c r="S1367" s="26"/>
    </row>
    <row r="1368" spans="1:19" x14ac:dyDescent="0.2">
      <c r="A1368" s="1"/>
      <c r="S1368" s="26"/>
    </row>
    <row r="1369" spans="1:19" x14ac:dyDescent="0.2">
      <c r="A1369" s="1"/>
      <c r="S1369" s="26"/>
    </row>
    <row r="1370" spans="1:19" x14ac:dyDescent="0.2">
      <c r="A1370" s="1"/>
      <c r="S1370" s="26"/>
    </row>
    <row r="1371" spans="1:19" x14ac:dyDescent="0.2">
      <c r="A1371" s="1"/>
      <c r="S1371" s="26"/>
    </row>
    <row r="1372" spans="1:19" x14ac:dyDescent="0.2">
      <c r="A1372" s="1"/>
      <c r="S1372" s="26"/>
    </row>
    <row r="1373" spans="1:19" x14ac:dyDescent="0.2">
      <c r="A1373" s="1"/>
      <c r="S1373" s="26"/>
    </row>
    <row r="1374" spans="1:19" x14ac:dyDescent="0.2">
      <c r="A1374" s="1"/>
      <c r="S1374" s="26"/>
    </row>
    <row r="1375" spans="1:19" x14ac:dyDescent="0.2">
      <c r="A1375" s="1"/>
      <c r="S1375" s="26"/>
    </row>
    <row r="1376" spans="1:19" x14ac:dyDescent="0.2">
      <c r="A1376" s="1"/>
      <c r="S1376" s="26"/>
    </row>
    <row r="1377" spans="1:19" x14ac:dyDescent="0.2">
      <c r="A1377" s="1"/>
      <c r="S1377" s="26"/>
    </row>
    <row r="1378" spans="1:19" x14ac:dyDescent="0.2">
      <c r="A1378" s="1"/>
      <c r="S1378" s="26"/>
    </row>
    <row r="1379" spans="1:19" x14ac:dyDescent="0.2">
      <c r="A1379" s="1"/>
      <c r="S1379" s="26"/>
    </row>
    <row r="1380" spans="1:19" x14ac:dyDescent="0.2">
      <c r="A1380" s="1"/>
      <c r="S1380" s="26"/>
    </row>
    <row r="1381" spans="1:19" x14ac:dyDescent="0.2">
      <c r="A1381" s="1"/>
      <c r="S1381" s="26"/>
    </row>
    <row r="1382" spans="1:19" x14ac:dyDescent="0.2">
      <c r="A1382" s="1"/>
      <c r="S1382" s="26"/>
    </row>
    <row r="1383" spans="1:19" x14ac:dyDescent="0.2">
      <c r="A1383" s="1"/>
      <c r="S1383" s="26"/>
    </row>
    <row r="1384" spans="1:19" x14ac:dyDescent="0.2">
      <c r="A1384" s="1"/>
      <c r="S1384" s="26"/>
    </row>
    <row r="1385" spans="1:19" x14ac:dyDescent="0.2">
      <c r="A1385" s="1"/>
      <c r="S1385" s="26"/>
    </row>
    <row r="1386" spans="1:19" x14ac:dyDescent="0.2">
      <c r="A1386" s="1"/>
      <c r="S1386" s="26"/>
    </row>
    <row r="1387" spans="1:19" x14ac:dyDescent="0.2">
      <c r="A1387" s="1"/>
      <c r="S1387" s="26"/>
    </row>
    <row r="1388" spans="1:19" x14ac:dyDescent="0.2">
      <c r="A1388" s="1"/>
      <c r="S1388" s="26"/>
    </row>
    <row r="1389" spans="1:19" x14ac:dyDescent="0.2">
      <c r="A1389" s="1"/>
      <c r="S1389" s="26"/>
    </row>
    <row r="1390" spans="1:19" x14ac:dyDescent="0.2">
      <c r="A1390" s="1"/>
      <c r="S1390" s="26"/>
    </row>
    <row r="1391" spans="1:19" x14ac:dyDescent="0.2">
      <c r="A1391" s="1"/>
      <c r="S1391" s="26"/>
    </row>
    <row r="1392" spans="1:19" x14ac:dyDescent="0.2">
      <c r="A1392" s="1"/>
      <c r="S1392" s="26"/>
    </row>
    <row r="1393" spans="1:19" x14ac:dyDescent="0.2">
      <c r="A1393" s="1"/>
      <c r="S1393" s="26"/>
    </row>
    <row r="1394" spans="1:19" x14ac:dyDescent="0.2">
      <c r="A1394" s="1"/>
      <c r="S1394" s="26"/>
    </row>
    <row r="1395" spans="1:19" x14ac:dyDescent="0.2">
      <c r="A1395" s="1"/>
      <c r="S1395" s="26"/>
    </row>
    <row r="1396" spans="1:19" x14ac:dyDescent="0.2">
      <c r="A1396" s="1"/>
      <c r="S1396" s="26"/>
    </row>
    <row r="1397" spans="1:19" x14ac:dyDescent="0.2">
      <c r="A1397" s="1"/>
      <c r="S1397" s="26"/>
    </row>
    <row r="1398" spans="1:19" x14ac:dyDescent="0.2">
      <c r="A1398" s="1"/>
      <c r="S1398" s="26"/>
    </row>
    <row r="1399" spans="1:19" x14ac:dyDescent="0.2">
      <c r="A1399" s="1"/>
      <c r="S1399" s="26"/>
    </row>
    <row r="1400" spans="1:19" x14ac:dyDescent="0.2">
      <c r="A1400" s="1"/>
      <c r="S1400" s="26"/>
    </row>
    <row r="1401" spans="1:19" x14ac:dyDescent="0.2">
      <c r="A1401" s="1"/>
      <c r="S1401" s="26"/>
    </row>
    <row r="1402" spans="1:19" x14ac:dyDescent="0.2">
      <c r="A1402" s="1"/>
      <c r="S1402" s="26"/>
    </row>
    <row r="1403" spans="1:19" x14ac:dyDescent="0.2">
      <c r="A1403" s="1"/>
      <c r="S1403" s="26"/>
    </row>
    <row r="1404" spans="1:19" x14ac:dyDescent="0.2">
      <c r="A1404" s="1"/>
      <c r="S1404" s="26"/>
    </row>
    <row r="1405" spans="1:19" x14ac:dyDescent="0.2">
      <c r="A1405" s="1"/>
      <c r="S1405" s="26"/>
    </row>
    <row r="1406" spans="1:19" x14ac:dyDescent="0.2">
      <c r="A1406" s="1"/>
      <c r="S1406" s="26"/>
    </row>
    <row r="1407" spans="1:19" x14ac:dyDescent="0.2">
      <c r="A1407" s="1"/>
      <c r="S1407" s="26"/>
    </row>
    <row r="1408" spans="1:19" x14ac:dyDescent="0.2">
      <c r="A1408" s="1"/>
      <c r="S1408" s="26"/>
    </row>
    <row r="1409" spans="1:19" x14ac:dyDescent="0.2">
      <c r="A1409" s="1"/>
      <c r="S1409" s="26"/>
    </row>
    <row r="1410" spans="1:19" x14ac:dyDescent="0.2">
      <c r="A1410" s="1"/>
      <c r="S1410" s="26"/>
    </row>
    <row r="1411" spans="1:19" x14ac:dyDescent="0.2">
      <c r="A1411" s="1"/>
      <c r="S1411" s="26"/>
    </row>
    <row r="1412" spans="1:19" x14ac:dyDescent="0.2">
      <c r="A1412" s="1"/>
      <c r="S1412" s="26"/>
    </row>
    <row r="1413" spans="1:19" x14ac:dyDescent="0.2">
      <c r="A1413" s="1"/>
      <c r="S1413" s="26"/>
    </row>
    <row r="1414" spans="1:19" x14ac:dyDescent="0.2">
      <c r="A1414" s="1"/>
      <c r="S1414" s="26"/>
    </row>
    <row r="1415" spans="1:19" x14ac:dyDescent="0.2">
      <c r="A1415" s="1"/>
      <c r="S1415" s="26"/>
    </row>
    <row r="1416" spans="1:19" x14ac:dyDescent="0.2">
      <c r="A1416" s="1"/>
      <c r="S1416" s="26"/>
    </row>
    <row r="1417" spans="1:19" x14ac:dyDescent="0.2">
      <c r="A1417" s="1"/>
      <c r="S1417" s="26"/>
    </row>
    <row r="1418" spans="1:19" x14ac:dyDescent="0.2">
      <c r="A1418" s="1"/>
      <c r="S1418" s="26"/>
    </row>
    <row r="1419" spans="1:19" x14ac:dyDescent="0.2">
      <c r="A1419" s="1"/>
      <c r="S1419" s="26"/>
    </row>
    <row r="1420" spans="1:19" x14ac:dyDescent="0.2">
      <c r="A1420" s="1"/>
      <c r="S1420" s="26"/>
    </row>
    <row r="1421" spans="1:19" x14ac:dyDescent="0.2">
      <c r="A1421" s="1"/>
      <c r="S1421" s="26"/>
    </row>
    <row r="1422" spans="1:19" x14ac:dyDescent="0.2">
      <c r="A1422" s="1"/>
      <c r="S1422" s="26"/>
    </row>
    <row r="1423" spans="1:19" x14ac:dyDescent="0.2">
      <c r="A1423" s="1"/>
      <c r="S1423" s="26"/>
    </row>
    <row r="1424" spans="1:19" x14ac:dyDescent="0.2">
      <c r="A1424" s="1"/>
      <c r="S1424" s="26"/>
    </row>
    <row r="1425" spans="1:19" x14ac:dyDescent="0.2">
      <c r="A1425" s="1"/>
      <c r="S1425" s="26"/>
    </row>
    <row r="1426" spans="1:19" x14ac:dyDescent="0.2">
      <c r="A1426" s="1"/>
      <c r="S1426" s="26"/>
    </row>
    <row r="1427" spans="1:19" x14ac:dyDescent="0.2">
      <c r="A1427" s="1"/>
      <c r="S1427" s="26"/>
    </row>
    <row r="1428" spans="1:19" x14ac:dyDescent="0.2">
      <c r="A1428" s="1"/>
      <c r="S1428" s="26"/>
    </row>
    <row r="1429" spans="1:19" x14ac:dyDescent="0.2">
      <c r="A1429" s="1"/>
      <c r="S1429" s="26"/>
    </row>
    <row r="1430" spans="1:19" x14ac:dyDescent="0.2">
      <c r="A1430" s="1"/>
      <c r="S1430" s="26"/>
    </row>
    <row r="1431" spans="1:19" x14ac:dyDescent="0.2">
      <c r="A1431" s="1"/>
      <c r="S1431" s="26"/>
    </row>
    <row r="1432" spans="1:19" x14ac:dyDescent="0.2">
      <c r="A1432" s="1"/>
      <c r="S1432" s="26"/>
    </row>
    <row r="1433" spans="1:19" x14ac:dyDescent="0.2">
      <c r="A1433" s="1"/>
      <c r="S1433" s="26"/>
    </row>
    <row r="1434" spans="1:19" x14ac:dyDescent="0.2">
      <c r="A1434" s="1"/>
      <c r="S1434" s="26"/>
    </row>
    <row r="1435" spans="1:19" x14ac:dyDescent="0.2">
      <c r="A1435" s="1"/>
      <c r="S1435" s="26"/>
    </row>
    <row r="1436" spans="1:19" x14ac:dyDescent="0.2">
      <c r="A1436" s="1"/>
      <c r="S1436" s="26"/>
    </row>
    <row r="1437" spans="1:19" x14ac:dyDescent="0.2">
      <c r="A1437" s="1"/>
      <c r="S1437" s="26"/>
    </row>
    <row r="1438" spans="1:19" x14ac:dyDescent="0.2">
      <c r="A1438" s="1"/>
      <c r="S1438" s="26"/>
    </row>
    <row r="1439" spans="1:19" x14ac:dyDescent="0.2">
      <c r="A1439" s="1"/>
      <c r="S1439" s="26"/>
    </row>
    <row r="1440" spans="1:19" x14ac:dyDescent="0.2">
      <c r="A1440" s="1"/>
      <c r="S1440" s="26"/>
    </row>
    <row r="1441" spans="1:19" x14ac:dyDescent="0.2">
      <c r="A1441" s="1"/>
      <c r="S1441" s="26"/>
    </row>
    <row r="1442" spans="1:19" x14ac:dyDescent="0.2">
      <c r="A1442" s="1"/>
      <c r="S1442" s="26"/>
    </row>
    <row r="1443" spans="1:19" x14ac:dyDescent="0.2">
      <c r="A1443" s="1"/>
      <c r="S1443" s="26"/>
    </row>
    <row r="1444" spans="1:19" x14ac:dyDescent="0.2">
      <c r="A1444" s="1"/>
      <c r="S1444" s="26"/>
    </row>
    <row r="1445" spans="1:19" x14ac:dyDescent="0.2">
      <c r="A1445" s="1"/>
      <c r="S1445" s="26"/>
    </row>
    <row r="1446" spans="1:19" x14ac:dyDescent="0.2">
      <c r="A1446" s="1"/>
      <c r="S1446" s="26"/>
    </row>
    <row r="1447" spans="1:19" x14ac:dyDescent="0.2">
      <c r="A1447" s="1"/>
      <c r="S1447" s="26"/>
    </row>
    <row r="1448" spans="1:19" x14ac:dyDescent="0.2">
      <c r="A1448" s="1"/>
      <c r="S1448" s="26"/>
    </row>
    <row r="1449" spans="1:19" x14ac:dyDescent="0.2">
      <c r="A1449" s="1"/>
      <c r="S1449" s="26"/>
    </row>
    <row r="1450" spans="1:19" x14ac:dyDescent="0.2">
      <c r="A1450" s="1"/>
      <c r="S1450" s="26"/>
    </row>
    <row r="1451" spans="1:19" x14ac:dyDescent="0.2">
      <c r="A1451" s="1"/>
      <c r="S1451" s="26"/>
    </row>
    <row r="1452" spans="1:19" x14ac:dyDescent="0.2">
      <c r="A1452" s="1"/>
      <c r="S1452" s="26"/>
    </row>
    <row r="1453" spans="1:19" x14ac:dyDescent="0.2">
      <c r="A1453" s="1"/>
      <c r="S1453" s="26"/>
    </row>
    <row r="1454" spans="1:19" x14ac:dyDescent="0.2">
      <c r="A1454" s="1"/>
      <c r="S1454" s="26"/>
    </row>
    <row r="1455" spans="1:19" x14ac:dyDescent="0.2">
      <c r="A1455" s="1"/>
      <c r="S1455" s="26"/>
    </row>
    <row r="1456" spans="1:19" x14ac:dyDescent="0.2">
      <c r="A1456" s="1"/>
      <c r="S1456" s="26"/>
    </row>
    <row r="1457" spans="1:19" x14ac:dyDescent="0.2">
      <c r="A1457" s="1"/>
      <c r="S1457" s="26"/>
    </row>
    <row r="1458" spans="1:19" x14ac:dyDescent="0.2">
      <c r="A1458" s="1"/>
      <c r="S1458" s="26"/>
    </row>
    <row r="1459" spans="1:19" x14ac:dyDescent="0.2">
      <c r="A1459" s="1"/>
      <c r="S1459" s="26"/>
    </row>
    <row r="1460" spans="1:19" x14ac:dyDescent="0.2">
      <c r="A1460" s="1"/>
      <c r="S1460" s="26"/>
    </row>
    <row r="1461" spans="1:19" x14ac:dyDescent="0.2">
      <c r="A1461" s="1"/>
      <c r="S1461" s="26"/>
    </row>
    <row r="1462" spans="1:19" x14ac:dyDescent="0.2">
      <c r="A1462" s="1"/>
      <c r="S1462" s="26"/>
    </row>
    <row r="1463" spans="1:19" x14ac:dyDescent="0.2">
      <c r="A1463" s="1"/>
      <c r="S1463" s="26"/>
    </row>
    <row r="1464" spans="1:19" x14ac:dyDescent="0.2">
      <c r="A1464" s="1"/>
      <c r="S1464" s="26"/>
    </row>
    <row r="1465" spans="1:19" x14ac:dyDescent="0.2">
      <c r="A1465" s="1"/>
      <c r="S1465" s="26"/>
    </row>
    <row r="1466" spans="1:19" x14ac:dyDescent="0.2">
      <c r="A1466" s="1"/>
      <c r="S1466" s="26"/>
    </row>
    <row r="1467" spans="1:19" x14ac:dyDescent="0.2">
      <c r="A1467" s="1"/>
      <c r="S1467" s="26"/>
    </row>
    <row r="1468" spans="1:19" x14ac:dyDescent="0.2">
      <c r="A1468" s="1"/>
      <c r="S1468" s="26"/>
    </row>
    <row r="1469" spans="1:19" x14ac:dyDescent="0.2">
      <c r="A1469" s="1"/>
      <c r="S1469" s="26"/>
    </row>
    <row r="1470" spans="1:19" x14ac:dyDescent="0.2">
      <c r="A1470" s="1"/>
      <c r="S1470" s="26"/>
    </row>
    <row r="1471" spans="1:19" x14ac:dyDescent="0.2">
      <c r="A1471" s="1"/>
      <c r="S1471" s="26"/>
    </row>
    <row r="1472" spans="1:19" x14ac:dyDescent="0.2">
      <c r="A1472" s="1"/>
      <c r="S1472" s="26"/>
    </row>
    <row r="1473" spans="1:19" x14ac:dyDescent="0.2">
      <c r="A1473" s="1"/>
      <c r="S1473" s="26"/>
    </row>
    <row r="1474" spans="1:19" x14ac:dyDescent="0.2">
      <c r="A1474" s="1"/>
      <c r="S1474" s="26"/>
    </row>
    <row r="1475" spans="1:19" x14ac:dyDescent="0.2">
      <c r="A1475" s="1"/>
      <c r="S1475" s="26"/>
    </row>
    <row r="1476" spans="1:19" x14ac:dyDescent="0.2">
      <c r="A1476" s="1"/>
      <c r="S1476" s="26"/>
    </row>
    <row r="1477" spans="1:19" x14ac:dyDescent="0.2">
      <c r="A1477" s="1"/>
      <c r="S1477" s="26"/>
    </row>
    <row r="1478" spans="1:19" x14ac:dyDescent="0.2">
      <c r="A1478" s="1"/>
      <c r="S1478" s="26"/>
    </row>
    <row r="1479" spans="1:19" x14ac:dyDescent="0.2">
      <c r="A1479" s="1"/>
      <c r="S1479" s="26"/>
    </row>
    <row r="1480" spans="1:19" x14ac:dyDescent="0.2">
      <c r="A1480" s="1"/>
      <c r="S1480" s="26"/>
    </row>
    <row r="1481" spans="1:19" x14ac:dyDescent="0.2">
      <c r="A1481" s="1"/>
      <c r="S1481" s="26"/>
    </row>
    <row r="1482" spans="1:19" x14ac:dyDescent="0.2">
      <c r="A1482" s="1"/>
      <c r="S1482" s="26"/>
    </row>
    <row r="1483" spans="1:19" x14ac:dyDescent="0.2">
      <c r="A1483" s="1"/>
      <c r="S1483" s="26"/>
    </row>
    <row r="1484" spans="1:19" x14ac:dyDescent="0.2">
      <c r="A1484" s="1"/>
      <c r="S1484" s="26"/>
    </row>
    <row r="1485" spans="1:19" x14ac:dyDescent="0.2">
      <c r="A1485" s="1"/>
      <c r="S1485" s="26"/>
    </row>
    <row r="1486" spans="1:19" x14ac:dyDescent="0.2">
      <c r="A1486" s="1"/>
      <c r="S1486" s="26"/>
    </row>
    <row r="1487" spans="1:19" x14ac:dyDescent="0.2">
      <c r="A1487" s="1"/>
      <c r="S1487" s="26"/>
    </row>
    <row r="1488" spans="1:19" x14ac:dyDescent="0.2">
      <c r="A1488" s="1"/>
      <c r="S1488" s="26"/>
    </row>
    <row r="1489" spans="1:19" x14ac:dyDescent="0.2">
      <c r="A1489" s="1"/>
      <c r="S1489" s="26"/>
    </row>
    <row r="1490" spans="1:19" x14ac:dyDescent="0.2">
      <c r="A1490" s="1"/>
      <c r="S1490" s="26"/>
    </row>
    <row r="1491" spans="1:19" x14ac:dyDescent="0.2">
      <c r="A1491" s="1"/>
      <c r="S1491" s="26"/>
    </row>
    <row r="1492" spans="1:19" x14ac:dyDescent="0.2">
      <c r="A1492" s="1"/>
      <c r="S1492" s="26"/>
    </row>
    <row r="1493" spans="1:19" x14ac:dyDescent="0.2">
      <c r="A1493" s="1"/>
      <c r="S1493" s="26"/>
    </row>
    <row r="1494" spans="1:19" x14ac:dyDescent="0.2">
      <c r="A1494" s="1"/>
      <c r="S1494" s="26"/>
    </row>
    <row r="1495" spans="1:19" x14ac:dyDescent="0.2">
      <c r="A1495" s="1"/>
      <c r="S1495" s="26"/>
    </row>
    <row r="1496" spans="1:19" x14ac:dyDescent="0.2">
      <c r="A1496" s="1"/>
      <c r="S1496" s="26"/>
    </row>
    <row r="1497" spans="1:19" x14ac:dyDescent="0.2">
      <c r="A1497" s="1"/>
      <c r="S1497" s="26"/>
    </row>
    <row r="1498" spans="1:19" x14ac:dyDescent="0.2">
      <c r="A1498" s="1"/>
      <c r="S1498" s="26"/>
    </row>
    <row r="1499" spans="1:19" x14ac:dyDescent="0.2">
      <c r="A1499" s="1"/>
      <c r="S1499" s="26"/>
    </row>
    <row r="1500" spans="1:19" x14ac:dyDescent="0.2">
      <c r="A1500" s="1"/>
      <c r="S1500" s="26"/>
    </row>
    <row r="1501" spans="1:19" x14ac:dyDescent="0.2">
      <c r="A1501" s="1"/>
      <c r="S1501" s="26"/>
    </row>
    <row r="1502" spans="1:19" x14ac:dyDescent="0.2">
      <c r="A1502" s="1"/>
      <c r="S1502" s="26"/>
    </row>
    <row r="1503" spans="1:19" x14ac:dyDescent="0.2">
      <c r="A1503" s="1"/>
      <c r="S1503" s="26"/>
    </row>
    <row r="1504" spans="1:19" x14ac:dyDescent="0.2">
      <c r="A1504" s="1"/>
      <c r="S1504" s="26"/>
    </row>
    <row r="1505" spans="1:19" x14ac:dyDescent="0.2">
      <c r="A1505" s="1"/>
      <c r="S1505" s="26"/>
    </row>
    <row r="1506" spans="1:19" x14ac:dyDescent="0.2">
      <c r="A1506" s="1"/>
      <c r="S1506" s="26"/>
    </row>
    <row r="1507" spans="1:19" x14ac:dyDescent="0.2">
      <c r="A1507" s="1"/>
      <c r="S1507" s="26"/>
    </row>
    <row r="1508" spans="1:19" x14ac:dyDescent="0.2">
      <c r="A1508" s="1"/>
      <c r="S1508" s="26"/>
    </row>
    <row r="1509" spans="1:19" x14ac:dyDescent="0.2">
      <c r="A1509" s="1"/>
      <c r="S1509" s="26"/>
    </row>
    <row r="1510" spans="1:19" x14ac:dyDescent="0.2">
      <c r="A1510" s="1"/>
      <c r="S1510" s="26"/>
    </row>
    <row r="1511" spans="1:19" x14ac:dyDescent="0.2">
      <c r="A1511" s="1"/>
      <c r="S1511" s="26"/>
    </row>
    <row r="1512" spans="1:19" x14ac:dyDescent="0.2">
      <c r="A1512" s="1"/>
      <c r="S1512" s="26"/>
    </row>
    <row r="1513" spans="1:19" x14ac:dyDescent="0.2">
      <c r="A1513" s="1"/>
      <c r="S1513" s="26"/>
    </row>
    <row r="1514" spans="1:19" x14ac:dyDescent="0.2">
      <c r="A1514" s="1"/>
      <c r="S1514" s="26"/>
    </row>
    <row r="1515" spans="1:19" x14ac:dyDescent="0.2">
      <c r="A1515" s="1"/>
      <c r="S1515" s="26"/>
    </row>
    <row r="1516" spans="1:19" x14ac:dyDescent="0.2">
      <c r="A1516" s="1"/>
      <c r="S1516" s="26"/>
    </row>
    <row r="1517" spans="1:19" x14ac:dyDescent="0.2">
      <c r="A1517" s="1"/>
      <c r="S1517" s="26"/>
    </row>
    <row r="1518" spans="1:19" x14ac:dyDescent="0.2">
      <c r="A1518" s="1"/>
      <c r="S1518" s="26"/>
    </row>
    <row r="1519" spans="1:19" x14ac:dyDescent="0.2">
      <c r="A1519" s="1"/>
      <c r="S1519" s="26"/>
    </row>
    <row r="1520" spans="1:19" x14ac:dyDescent="0.2">
      <c r="A1520" s="1"/>
      <c r="S1520" s="26"/>
    </row>
    <row r="1521" spans="1:19" x14ac:dyDescent="0.2">
      <c r="A1521" s="1"/>
      <c r="S1521" s="26"/>
    </row>
    <row r="1522" spans="1:19" x14ac:dyDescent="0.2">
      <c r="A1522" s="1"/>
      <c r="S1522" s="26"/>
    </row>
    <row r="1523" spans="1:19" x14ac:dyDescent="0.2">
      <c r="A1523" s="1"/>
      <c r="S1523" s="26"/>
    </row>
    <row r="1524" spans="1:19" x14ac:dyDescent="0.2">
      <c r="A1524" s="1"/>
      <c r="S1524" s="26"/>
    </row>
    <row r="1525" spans="1:19" x14ac:dyDescent="0.2">
      <c r="A1525" s="1"/>
      <c r="S1525" s="26"/>
    </row>
    <row r="1526" spans="1:19" x14ac:dyDescent="0.2">
      <c r="A1526" s="1"/>
      <c r="S1526" s="26"/>
    </row>
    <row r="1527" spans="1:19" x14ac:dyDescent="0.2">
      <c r="A1527" s="1"/>
      <c r="S1527" s="26"/>
    </row>
    <row r="1528" spans="1:19" x14ac:dyDescent="0.2">
      <c r="A1528" s="1"/>
      <c r="S1528" s="26"/>
    </row>
    <row r="1529" spans="1:19" x14ac:dyDescent="0.2">
      <c r="A1529" s="1"/>
      <c r="S1529" s="26"/>
    </row>
    <row r="1530" spans="1:19" x14ac:dyDescent="0.2">
      <c r="A1530" s="1"/>
      <c r="S1530" s="26"/>
    </row>
    <row r="1531" spans="1:19" x14ac:dyDescent="0.2">
      <c r="A1531" s="1"/>
      <c r="S1531" s="26"/>
    </row>
    <row r="1532" spans="1:19" x14ac:dyDescent="0.2">
      <c r="A1532" s="1"/>
      <c r="S1532" s="26"/>
    </row>
    <row r="1533" spans="1:19" x14ac:dyDescent="0.2">
      <c r="A1533" s="1"/>
      <c r="S1533" s="26"/>
    </row>
    <row r="1534" spans="1:19" x14ac:dyDescent="0.2">
      <c r="A1534" s="1"/>
      <c r="S1534" s="26"/>
    </row>
    <row r="1535" spans="1:19" x14ac:dyDescent="0.2">
      <c r="A1535" s="1"/>
      <c r="S1535" s="26"/>
    </row>
    <row r="1536" spans="1:19" x14ac:dyDescent="0.2">
      <c r="A1536" s="1"/>
      <c r="S1536" s="26"/>
    </row>
    <row r="1537" spans="1:19" x14ac:dyDescent="0.2">
      <c r="A1537" s="1"/>
      <c r="S1537" s="26"/>
    </row>
    <row r="1538" spans="1:19" x14ac:dyDescent="0.2">
      <c r="A1538" s="1"/>
      <c r="S1538" s="26"/>
    </row>
    <row r="1539" spans="1:19" x14ac:dyDescent="0.2">
      <c r="A1539" s="1"/>
      <c r="S1539" s="26"/>
    </row>
    <row r="1540" spans="1:19" x14ac:dyDescent="0.2">
      <c r="A1540" s="1"/>
      <c r="S1540" s="26"/>
    </row>
    <row r="1541" spans="1:19" x14ac:dyDescent="0.2">
      <c r="A1541" s="1"/>
      <c r="S1541" s="26"/>
    </row>
    <row r="1542" spans="1:19" x14ac:dyDescent="0.2">
      <c r="A1542" s="1"/>
      <c r="S1542" s="26"/>
    </row>
    <row r="1543" spans="1:19" x14ac:dyDescent="0.2">
      <c r="A1543" s="1"/>
      <c r="S1543" s="26"/>
    </row>
    <row r="1544" spans="1:19" x14ac:dyDescent="0.2">
      <c r="A1544" s="1"/>
      <c r="S1544" s="26"/>
    </row>
    <row r="1545" spans="1:19" x14ac:dyDescent="0.2">
      <c r="A1545" s="1"/>
      <c r="S1545" s="26"/>
    </row>
    <row r="1546" spans="1:19" x14ac:dyDescent="0.2">
      <c r="A1546" s="1"/>
      <c r="S1546" s="26"/>
    </row>
    <row r="1547" spans="1:19" x14ac:dyDescent="0.2">
      <c r="A1547" s="1"/>
      <c r="S1547" s="26"/>
    </row>
    <row r="1548" spans="1:19" x14ac:dyDescent="0.2">
      <c r="A1548" s="1"/>
      <c r="S1548" s="26"/>
    </row>
    <row r="1549" spans="1:19" x14ac:dyDescent="0.2">
      <c r="A1549" s="1"/>
      <c r="S1549" s="26"/>
    </row>
    <row r="1550" spans="1:19" x14ac:dyDescent="0.2">
      <c r="A1550" s="1"/>
      <c r="S1550" s="26"/>
    </row>
    <row r="1551" spans="1:19" x14ac:dyDescent="0.2">
      <c r="A1551" s="1"/>
      <c r="S1551" s="26"/>
    </row>
    <row r="1552" spans="1:19" x14ac:dyDescent="0.2">
      <c r="A1552" s="1"/>
      <c r="S1552" s="26"/>
    </row>
    <row r="1553" spans="1:19" x14ac:dyDescent="0.2">
      <c r="A1553" s="1"/>
      <c r="S1553" s="26"/>
    </row>
    <row r="1554" spans="1:19" x14ac:dyDescent="0.2">
      <c r="A1554" s="1"/>
      <c r="S1554" s="26"/>
    </row>
    <row r="1555" spans="1:19" x14ac:dyDescent="0.2">
      <c r="A1555" s="1"/>
      <c r="S1555" s="26"/>
    </row>
    <row r="1556" spans="1:19" x14ac:dyDescent="0.2">
      <c r="A1556" s="1"/>
      <c r="S1556" s="26"/>
    </row>
    <row r="1557" spans="1:19" x14ac:dyDescent="0.2">
      <c r="A1557" s="1"/>
      <c r="S1557" s="26"/>
    </row>
    <row r="1558" spans="1:19" x14ac:dyDescent="0.2">
      <c r="A1558" s="1"/>
      <c r="S1558" s="26"/>
    </row>
    <row r="1559" spans="1:19" x14ac:dyDescent="0.2">
      <c r="A1559" s="1"/>
      <c r="S1559" s="26"/>
    </row>
    <row r="1560" spans="1:19" x14ac:dyDescent="0.2">
      <c r="A1560" s="1"/>
      <c r="S1560" s="26"/>
    </row>
    <row r="1561" spans="1:19" x14ac:dyDescent="0.2">
      <c r="A1561" s="1"/>
      <c r="S1561" s="26"/>
    </row>
    <row r="1562" spans="1:19" x14ac:dyDescent="0.2">
      <c r="A1562" s="1"/>
      <c r="S1562" s="26"/>
    </row>
    <row r="1563" spans="1:19" x14ac:dyDescent="0.2">
      <c r="A1563" s="1"/>
      <c r="S1563" s="26"/>
    </row>
    <row r="1564" spans="1:19" x14ac:dyDescent="0.2">
      <c r="A1564" s="1"/>
      <c r="S1564" s="26"/>
    </row>
    <row r="1565" spans="1:19" x14ac:dyDescent="0.2">
      <c r="A1565" s="1"/>
      <c r="S1565" s="26"/>
    </row>
    <row r="1566" spans="1:19" x14ac:dyDescent="0.2">
      <c r="A1566" s="1"/>
      <c r="S1566" s="26"/>
    </row>
    <row r="1567" spans="1:19" x14ac:dyDescent="0.2">
      <c r="A1567" s="1"/>
      <c r="S1567" s="26"/>
    </row>
    <row r="1568" spans="1:19" x14ac:dyDescent="0.2">
      <c r="A1568" s="1"/>
      <c r="S1568" s="26"/>
    </row>
    <row r="1569" spans="1:19" x14ac:dyDescent="0.2">
      <c r="A1569" s="1"/>
      <c r="S1569" s="26"/>
    </row>
    <row r="1570" spans="1:19" x14ac:dyDescent="0.2">
      <c r="A1570" s="1"/>
      <c r="S1570" s="26"/>
    </row>
    <row r="1571" spans="1:19" x14ac:dyDescent="0.2">
      <c r="A1571" s="1"/>
      <c r="S1571" s="26"/>
    </row>
    <row r="1572" spans="1:19" x14ac:dyDescent="0.2">
      <c r="A1572" s="1"/>
      <c r="S1572" s="26"/>
    </row>
    <row r="1573" spans="1:19" x14ac:dyDescent="0.2">
      <c r="A1573" s="1"/>
      <c r="S1573" s="26"/>
    </row>
    <row r="1574" spans="1:19" x14ac:dyDescent="0.2">
      <c r="A1574" s="1"/>
      <c r="S1574" s="26"/>
    </row>
    <row r="1575" spans="1:19" x14ac:dyDescent="0.2">
      <c r="A1575" s="1"/>
      <c r="S1575" s="26"/>
    </row>
    <row r="1576" spans="1:19" x14ac:dyDescent="0.2">
      <c r="A1576" s="1"/>
      <c r="S1576" s="26"/>
    </row>
    <row r="1577" spans="1:19" x14ac:dyDescent="0.2">
      <c r="A1577" s="1"/>
      <c r="S1577" s="26"/>
    </row>
    <row r="1578" spans="1:19" x14ac:dyDescent="0.2">
      <c r="A1578" s="1"/>
      <c r="S1578" s="26"/>
    </row>
    <row r="1579" spans="1:19" x14ac:dyDescent="0.2">
      <c r="A1579" s="1"/>
      <c r="S1579" s="26"/>
    </row>
    <row r="1580" spans="1:19" x14ac:dyDescent="0.2">
      <c r="A1580" s="1"/>
      <c r="S1580" s="26"/>
    </row>
    <row r="1581" spans="1:19" x14ac:dyDescent="0.2">
      <c r="A1581" s="1"/>
      <c r="S1581" s="26"/>
    </row>
    <row r="1582" spans="1:19" x14ac:dyDescent="0.2">
      <c r="A1582" s="1"/>
      <c r="S1582" s="26"/>
    </row>
    <row r="1583" spans="1:19" x14ac:dyDescent="0.2">
      <c r="A1583" s="1"/>
      <c r="S1583" s="26"/>
    </row>
    <row r="1584" spans="1:19" x14ac:dyDescent="0.2">
      <c r="A1584" s="1"/>
      <c r="S1584" s="26"/>
    </row>
    <row r="1585" spans="1:19" x14ac:dyDescent="0.2">
      <c r="A1585" s="1"/>
      <c r="S1585" s="26"/>
    </row>
    <row r="1586" spans="1:19" x14ac:dyDescent="0.2">
      <c r="A1586" s="1"/>
      <c r="S1586" s="26"/>
    </row>
    <row r="1587" spans="1:19" x14ac:dyDescent="0.2">
      <c r="A1587" s="1"/>
      <c r="S1587" s="26"/>
    </row>
    <row r="1588" spans="1:19" x14ac:dyDescent="0.2">
      <c r="A1588" s="1"/>
      <c r="S1588" s="26"/>
    </row>
    <row r="1589" spans="1:19" x14ac:dyDescent="0.2">
      <c r="A1589" s="1"/>
      <c r="S1589" s="26"/>
    </row>
    <row r="1590" spans="1:19" x14ac:dyDescent="0.2">
      <c r="A1590" s="1"/>
      <c r="S1590" s="26"/>
    </row>
    <row r="1591" spans="1:19" x14ac:dyDescent="0.2">
      <c r="A1591" s="1"/>
      <c r="S1591" s="26"/>
    </row>
    <row r="1592" spans="1:19" x14ac:dyDescent="0.2">
      <c r="A1592" s="1"/>
      <c r="S1592" s="26"/>
    </row>
    <row r="1593" spans="1:19" x14ac:dyDescent="0.2">
      <c r="A1593" s="1"/>
      <c r="S1593" s="26"/>
    </row>
    <row r="1594" spans="1:19" x14ac:dyDescent="0.2">
      <c r="A1594" s="1"/>
      <c r="S1594" s="26"/>
    </row>
    <row r="1595" spans="1:19" x14ac:dyDescent="0.2">
      <c r="A1595" s="1"/>
      <c r="S1595" s="26"/>
    </row>
    <row r="1596" spans="1:19" x14ac:dyDescent="0.2">
      <c r="A1596" s="1"/>
      <c r="S1596" s="26"/>
    </row>
    <row r="1597" spans="1:19" x14ac:dyDescent="0.2">
      <c r="A1597" s="1"/>
      <c r="S1597" s="26"/>
    </row>
    <row r="1598" spans="1:19" x14ac:dyDescent="0.2">
      <c r="A1598" s="1"/>
      <c r="S1598" s="26"/>
    </row>
    <row r="1599" spans="1:19" x14ac:dyDescent="0.2">
      <c r="A1599" s="1"/>
      <c r="S1599" s="26"/>
    </row>
    <row r="1600" spans="1:19" x14ac:dyDescent="0.2">
      <c r="A1600" s="1"/>
      <c r="S1600" s="26"/>
    </row>
    <row r="1601" spans="1:19" x14ac:dyDescent="0.2">
      <c r="A1601" s="1"/>
      <c r="S1601" s="26"/>
    </row>
    <row r="1602" spans="1:19" x14ac:dyDescent="0.2">
      <c r="A1602" s="1"/>
      <c r="S1602" s="26"/>
    </row>
    <row r="1603" spans="1:19" x14ac:dyDescent="0.2">
      <c r="A1603" s="1"/>
      <c r="S1603" s="26"/>
    </row>
    <row r="1604" spans="1:19" x14ac:dyDescent="0.2">
      <c r="A1604" s="1"/>
      <c r="S1604" s="26"/>
    </row>
    <row r="1605" spans="1:19" x14ac:dyDescent="0.2">
      <c r="A1605" s="1"/>
      <c r="S1605" s="26"/>
    </row>
    <row r="1606" spans="1:19" x14ac:dyDescent="0.2">
      <c r="A1606" s="1"/>
      <c r="S1606" s="26"/>
    </row>
    <row r="1607" spans="1:19" x14ac:dyDescent="0.2">
      <c r="A1607" s="1"/>
      <c r="S1607" s="26"/>
    </row>
    <row r="1608" spans="1:19" x14ac:dyDescent="0.2">
      <c r="A1608" s="1"/>
      <c r="S1608" s="26"/>
    </row>
    <row r="1609" spans="1:19" x14ac:dyDescent="0.2">
      <c r="A1609" s="1"/>
      <c r="S1609" s="26"/>
    </row>
    <row r="1610" spans="1:19" x14ac:dyDescent="0.2">
      <c r="A1610" s="1"/>
      <c r="S1610" s="26"/>
    </row>
    <row r="1611" spans="1:19" x14ac:dyDescent="0.2">
      <c r="A1611" s="1"/>
      <c r="S1611" s="26"/>
    </row>
    <row r="1612" spans="1:19" x14ac:dyDescent="0.2">
      <c r="A1612" s="1"/>
      <c r="S1612" s="26"/>
    </row>
    <row r="1613" spans="1:19" x14ac:dyDescent="0.2">
      <c r="A1613" s="1"/>
      <c r="S1613" s="26"/>
    </row>
    <row r="1614" spans="1:19" x14ac:dyDescent="0.2">
      <c r="A1614" s="1"/>
      <c r="S1614" s="26"/>
    </row>
    <row r="1615" spans="1:19" x14ac:dyDescent="0.2">
      <c r="A1615" s="1"/>
      <c r="S1615" s="26"/>
    </row>
    <row r="1616" spans="1:19" x14ac:dyDescent="0.2">
      <c r="A1616" s="1"/>
      <c r="S1616" s="26"/>
    </row>
    <row r="1617" spans="1:19" x14ac:dyDescent="0.2">
      <c r="A1617" s="1"/>
      <c r="S1617" s="26"/>
    </row>
    <row r="1618" spans="1:19" x14ac:dyDescent="0.2">
      <c r="A1618" s="1"/>
      <c r="S1618" s="26"/>
    </row>
    <row r="1619" spans="1:19" x14ac:dyDescent="0.2">
      <c r="A1619" s="1"/>
      <c r="S1619" s="26"/>
    </row>
    <row r="1620" spans="1:19" x14ac:dyDescent="0.2">
      <c r="A1620" s="1"/>
      <c r="S1620" s="26"/>
    </row>
    <row r="1621" spans="1:19" x14ac:dyDescent="0.2">
      <c r="A1621" s="1"/>
      <c r="S1621" s="26"/>
    </row>
    <row r="1622" spans="1:19" x14ac:dyDescent="0.2">
      <c r="A1622" s="1"/>
      <c r="S1622" s="26"/>
    </row>
    <row r="1623" spans="1:19" x14ac:dyDescent="0.2">
      <c r="A1623" s="1"/>
      <c r="S1623" s="26"/>
    </row>
    <row r="1624" spans="1:19" x14ac:dyDescent="0.2">
      <c r="A1624" s="1"/>
      <c r="S1624" s="26"/>
    </row>
    <row r="1625" spans="1:19" x14ac:dyDescent="0.2">
      <c r="A1625" s="1"/>
      <c r="S1625" s="26"/>
    </row>
    <row r="1626" spans="1:19" x14ac:dyDescent="0.2">
      <c r="A1626" s="1"/>
      <c r="S1626" s="26"/>
    </row>
    <row r="1627" spans="1:19" x14ac:dyDescent="0.2">
      <c r="A1627" s="1"/>
      <c r="S1627" s="26"/>
    </row>
    <row r="1628" spans="1:19" x14ac:dyDescent="0.2">
      <c r="A1628" s="1"/>
      <c r="S1628" s="26"/>
    </row>
    <row r="1629" spans="1:19" x14ac:dyDescent="0.2">
      <c r="A1629" s="1"/>
      <c r="S1629" s="26"/>
    </row>
    <row r="1630" spans="1:19" x14ac:dyDescent="0.2">
      <c r="A1630" s="1"/>
      <c r="S1630" s="26"/>
    </row>
    <row r="1631" spans="1:19" x14ac:dyDescent="0.2">
      <c r="A1631" s="1"/>
      <c r="S1631" s="26"/>
    </row>
    <row r="1632" spans="1:19" x14ac:dyDescent="0.2">
      <c r="A1632" s="1"/>
      <c r="S1632" s="26"/>
    </row>
    <row r="1633" spans="1:19" x14ac:dyDescent="0.2">
      <c r="A1633" s="1"/>
      <c r="S1633" s="26"/>
    </row>
    <row r="1634" spans="1:19" x14ac:dyDescent="0.2">
      <c r="A1634" s="1"/>
      <c r="S1634" s="26"/>
    </row>
    <row r="1635" spans="1:19" x14ac:dyDescent="0.2">
      <c r="A1635" s="1"/>
      <c r="S1635" s="26"/>
    </row>
    <row r="1636" spans="1:19" x14ac:dyDescent="0.2">
      <c r="A1636" s="1"/>
      <c r="S1636" s="26"/>
    </row>
    <row r="1637" spans="1:19" x14ac:dyDescent="0.2">
      <c r="A1637" s="1"/>
      <c r="S1637" s="26"/>
    </row>
    <row r="1638" spans="1:19" x14ac:dyDescent="0.2">
      <c r="A1638" s="1"/>
      <c r="S1638" s="26"/>
    </row>
    <row r="1639" spans="1:19" x14ac:dyDescent="0.2">
      <c r="A1639" s="1"/>
      <c r="S1639" s="26"/>
    </row>
    <row r="1640" spans="1:19" x14ac:dyDescent="0.2">
      <c r="A1640" s="1"/>
      <c r="S1640" s="26"/>
    </row>
    <row r="1641" spans="1:19" x14ac:dyDescent="0.2">
      <c r="A1641" s="1"/>
      <c r="S1641" s="26"/>
    </row>
    <row r="1642" spans="1:19" x14ac:dyDescent="0.2">
      <c r="A1642" s="1"/>
      <c r="S1642" s="26"/>
    </row>
    <row r="1643" spans="1:19" x14ac:dyDescent="0.2">
      <c r="A1643" s="1"/>
      <c r="S1643" s="26"/>
    </row>
    <row r="1644" spans="1:19" x14ac:dyDescent="0.2">
      <c r="A1644" s="1"/>
      <c r="S1644" s="26"/>
    </row>
    <row r="1645" spans="1:19" x14ac:dyDescent="0.2">
      <c r="A1645" s="1"/>
      <c r="S1645" s="26"/>
    </row>
    <row r="1646" spans="1:19" x14ac:dyDescent="0.2">
      <c r="A1646" s="1"/>
      <c r="S1646" s="26"/>
    </row>
    <row r="1647" spans="1:19" x14ac:dyDescent="0.2">
      <c r="A1647" s="1"/>
      <c r="S1647" s="26"/>
    </row>
    <row r="1648" spans="1:19" x14ac:dyDescent="0.2">
      <c r="A1648" s="1"/>
      <c r="S1648" s="26"/>
    </row>
    <row r="1649" spans="1:19" x14ac:dyDescent="0.2">
      <c r="A1649" s="1"/>
      <c r="S1649" s="26"/>
    </row>
    <row r="1650" spans="1:19" x14ac:dyDescent="0.2">
      <c r="A1650" s="1"/>
      <c r="S1650" s="26"/>
    </row>
    <row r="1651" spans="1:19" x14ac:dyDescent="0.2">
      <c r="A1651" s="1"/>
      <c r="S1651" s="26"/>
    </row>
    <row r="1652" spans="1:19" x14ac:dyDescent="0.2">
      <c r="A1652" s="1"/>
      <c r="S1652" s="26"/>
    </row>
    <row r="1653" spans="1:19" x14ac:dyDescent="0.2">
      <c r="A1653" s="1"/>
      <c r="S1653" s="26"/>
    </row>
    <row r="1654" spans="1:19" x14ac:dyDescent="0.2">
      <c r="A1654" s="1"/>
      <c r="S1654" s="26"/>
    </row>
    <row r="1655" spans="1:19" x14ac:dyDescent="0.2">
      <c r="A1655" s="1"/>
      <c r="S1655" s="26"/>
    </row>
    <row r="1656" spans="1:19" x14ac:dyDescent="0.2">
      <c r="A1656" s="1"/>
      <c r="S1656" s="26"/>
    </row>
    <row r="1657" spans="1:19" x14ac:dyDescent="0.2">
      <c r="A1657" s="1"/>
      <c r="S1657" s="26"/>
    </row>
    <row r="1658" spans="1:19" x14ac:dyDescent="0.2">
      <c r="A1658" s="1"/>
      <c r="S1658" s="26"/>
    </row>
    <row r="1659" spans="1:19" x14ac:dyDescent="0.2">
      <c r="A1659" s="1"/>
      <c r="S1659" s="26"/>
    </row>
    <row r="1660" spans="1:19" x14ac:dyDescent="0.2">
      <c r="A1660" s="1"/>
      <c r="S1660" s="26"/>
    </row>
    <row r="1661" spans="1:19" x14ac:dyDescent="0.2">
      <c r="A1661" s="1"/>
      <c r="S1661" s="26"/>
    </row>
    <row r="1662" spans="1:19" x14ac:dyDescent="0.2">
      <c r="A1662" s="1"/>
      <c r="S1662" s="26"/>
    </row>
    <row r="1663" spans="1:19" x14ac:dyDescent="0.2">
      <c r="A1663" s="1"/>
      <c r="S1663" s="26"/>
    </row>
    <row r="1664" spans="1:19" x14ac:dyDescent="0.2">
      <c r="A1664" s="1"/>
      <c r="S1664" s="26"/>
    </row>
    <row r="1665" spans="1:19" x14ac:dyDescent="0.2">
      <c r="A1665" s="1"/>
      <c r="S1665" s="26"/>
    </row>
    <row r="1666" spans="1:19" x14ac:dyDescent="0.2">
      <c r="A1666" s="1"/>
      <c r="S1666" s="26"/>
    </row>
    <row r="1667" spans="1:19" x14ac:dyDescent="0.2">
      <c r="A1667" s="1"/>
      <c r="S1667" s="26"/>
    </row>
    <row r="1668" spans="1:19" x14ac:dyDescent="0.2">
      <c r="A1668" s="1"/>
      <c r="S1668" s="26"/>
    </row>
    <row r="1669" spans="1:19" x14ac:dyDescent="0.2">
      <c r="A1669" s="1"/>
      <c r="S1669" s="26"/>
    </row>
    <row r="1670" spans="1:19" x14ac:dyDescent="0.2">
      <c r="A1670" s="1"/>
      <c r="S1670" s="26"/>
    </row>
    <row r="1671" spans="1:19" x14ac:dyDescent="0.2">
      <c r="A1671" s="1"/>
      <c r="S1671" s="26"/>
    </row>
    <row r="1672" spans="1:19" x14ac:dyDescent="0.2">
      <c r="A1672" s="1"/>
      <c r="S1672" s="26"/>
    </row>
    <row r="1673" spans="1:19" x14ac:dyDescent="0.2">
      <c r="A1673" s="1"/>
      <c r="S1673" s="26"/>
    </row>
    <row r="1674" spans="1:19" x14ac:dyDescent="0.2">
      <c r="A1674" s="1"/>
      <c r="S1674" s="26"/>
    </row>
    <row r="1675" spans="1:19" x14ac:dyDescent="0.2">
      <c r="A1675" s="1"/>
      <c r="S1675" s="26"/>
    </row>
    <row r="1676" spans="1:19" x14ac:dyDescent="0.2">
      <c r="A1676" s="1"/>
      <c r="S1676" s="26"/>
    </row>
    <row r="1677" spans="1:19" x14ac:dyDescent="0.2">
      <c r="A1677" s="1"/>
      <c r="S1677" s="26"/>
    </row>
    <row r="1678" spans="1:19" x14ac:dyDescent="0.2">
      <c r="A1678" s="1"/>
      <c r="S1678" s="26"/>
    </row>
    <row r="1679" spans="1:19" x14ac:dyDescent="0.2">
      <c r="A1679" s="1"/>
      <c r="S1679" s="26"/>
    </row>
    <row r="1680" spans="1:19" x14ac:dyDescent="0.2">
      <c r="A1680" s="1"/>
      <c r="S1680" s="26"/>
    </row>
    <row r="1681" spans="1:19" x14ac:dyDescent="0.2">
      <c r="A1681" s="1"/>
      <c r="S1681" s="26"/>
    </row>
    <row r="1682" spans="1:19" x14ac:dyDescent="0.2">
      <c r="A1682" s="1"/>
      <c r="S1682" s="26"/>
    </row>
    <row r="1683" spans="1:19" x14ac:dyDescent="0.2">
      <c r="A1683" s="1"/>
      <c r="S1683" s="26"/>
    </row>
    <row r="1684" spans="1:19" x14ac:dyDescent="0.2">
      <c r="A1684" s="1"/>
      <c r="S1684" s="26"/>
    </row>
    <row r="1685" spans="1:19" x14ac:dyDescent="0.2">
      <c r="A1685" s="1"/>
      <c r="S1685" s="26"/>
    </row>
    <row r="1686" spans="1:19" x14ac:dyDescent="0.2">
      <c r="A1686" s="1"/>
      <c r="S1686" s="26"/>
    </row>
    <row r="1687" spans="1:19" x14ac:dyDescent="0.2">
      <c r="A1687" s="1"/>
      <c r="S1687" s="26"/>
    </row>
    <row r="1688" spans="1:19" x14ac:dyDescent="0.2">
      <c r="A1688" s="1"/>
      <c r="S1688" s="26"/>
    </row>
    <row r="1689" spans="1:19" x14ac:dyDescent="0.2">
      <c r="A1689" s="1"/>
      <c r="S1689" s="26"/>
    </row>
    <row r="1690" spans="1:19" x14ac:dyDescent="0.2">
      <c r="A1690" s="1"/>
      <c r="S1690" s="26"/>
    </row>
    <row r="1691" spans="1:19" x14ac:dyDescent="0.2">
      <c r="A1691" s="1"/>
      <c r="S1691" s="26"/>
    </row>
    <row r="1692" spans="1:19" x14ac:dyDescent="0.2">
      <c r="A1692" s="1"/>
      <c r="S1692" s="26"/>
    </row>
    <row r="1693" spans="1:19" x14ac:dyDescent="0.2">
      <c r="A1693" s="1"/>
      <c r="S1693" s="26"/>
    </row>
    <row r="1694" spans="1:19" x14ac:dyDescent="0.2">
      <c r="A1694" s="1"/>
      <c r="S1694" s="26"/>
    </row>
    <row r="1695" spans="1:19" x14ac:dyDescent="0.2">
      <c r="A1695" s="1"/>
      <c r="S1695" s="26"/>
    </row>
    <row r="1696" spans="1:19" x14ac:dyDescent="0.2">
      <c r="A1696" s="1"/>
      <c r="S1696" s="26"/>
    </row>
    <row r="1697" spans="1:19" x14ac:dyDescent="0.2">
      <c r="A1697" s="1"/>
      <c r="S1697" s="26"/>
    </row>
    <row r="1698" spans="1:19" x14ac:dyDescent="0.2">
      <c r="A1698" s="1"/>
      <c r="S1698" s="26"/>
    </row>
    <row r="1699" spans="1:19" x14ac:dyDescent="0.2">
      <c r="A1699" s="1"/>
      <c r="S1699" s="26"/>
    </row>
    <row r="1700" spans="1:19" x14ac:dyDescent="0.2">
      <c r="A1700" s="1"/>
      <c r="S1700" s="26"/>
    </row>
    <row r="1701" spans="1:19" x14ac:dyDescent="0.2">
      <c r="A1701" s="1"/>
      <c r="S1701" s="26"/>
    </row>
    <row r="1702" spans="1:19" x14ac:dyDescent="0.2">
      <c r="A1702" s="1"/>
      <c r="S1702" s="26"/>
    </row>
    <row r="1703" spans="1:19" x14ac:dyDescent="0.2">
      <c r="A1703" s="1"/>
      <c r="S1703" s="26"/>
    </row>
    <row r="1704" spans="1:19" x14ac:dyDescent="0.2">
      <c r="A1704" s="1"/>
      <c r="S1704" s="26"/>
    </row>
    <row r="1705" spans="1:19" x14ac:dyDescent="0.2">
      <c r="A1705" s="1"/>
      <c r="S1705" s="26"/>
    </row>
    <row r="1706" spans="1:19" x14ac:dyDescent="0.2">
      <c r="A1706" s="1"/>
      <c r="S1706" s="26"/>
    </row>
    <row r="1707" spans="1:19" x14ac:dyDescent="0.2">
      <c r="A1707" s="1"/>
      <c r="S1707" s="26"/>
    </row>
    <row r="1708" spans="1:19" x14ac:dyDescent="0.2">
      <c r="A1708" s="1"/>
      <c r="S1708" s="26"/>
    </row>
    <row r="1709" spans="1:19" x14ac:dyDescent="0.2">
      <c r="A1709" s="1"/>
      <c r="S1709" s="26"/>
    </row>
    <row r="1710" spans="1:19" x14ac:dyDescent="0.2">
      <c r="A1710" s="1"/>
      <c r="S1710" s="26"/>
    </row>
    <row r="1711" spans="1:19" x14ac:dyDescent="0.2">
      <c r="A1711" s="1"/>
      <c r="S1711" s="26"/>
    </row>
    <row r="1712" spans="1:19" x14ac:dyDescent="0.2">
      <c r="A1712" s="1"/>
      <c r="S1712" s="26"/>
    </row>
    <row r="1713" spans="1:19" x14ac:dyDescent="0.2">
      <c r="A1713" s="1"/>
      <c r="S1713" s="26"/>
    </row>
    <row r="1714" spans="1:19" x14ac:dyDescent="0.2">
      <c r="A1714" s="1"/>
      <c r="S1714" s="26"/>
    </row>
    <row r="1715" spans="1:19" x14ac:dyDescent="0.2">
      <c r="A1715" s="1"/>
      <c r="S1715" s="26"/>
    </row>
    <row r="1716" spans="1:19" x14ac:dyDescent="0.2">
      <c r="A1716" s="1"/>
      <c r="S1716" s="26"/>
    </row>
    <row r="1717" spans="1:19" x14ac:dyDescent="0.2">
      <c r="A1717" s="1"/>
      <c r="S1717" s="26"/>
    </row>
    <row r="1718" spans="1:19" x14ac:dyDescent="0.2">
      <c r="A1718" s="1"/>
      <c r="S1718" s="26"/>
    </row>
    <row r="1719" spans="1:19" x14ac:dyDescent="0.2">
      <c r="A1719" s="1"/>
      <c r="S1719" s="26"/>
    </row>
    <row r="1720" spans="1:19" x14ac:dyDescent="0.2">
      <c r="A1720" s="1"/>
      <c r="S1720" s="26"/>
    </row>
    <row r="1721" spans="1:19" x14ac:dyDescent="0.2">
      <c r="A1721" s="1"/>
      <c r="S1721" s="26"/>
    </row>
    <row r="1722" spans="1:19" x14ac:dyDescent="0.2">
      <c r="A1722" s="1"/>
      <c r="S1722" s="26"/>
    </row>
    <row r="1723" spans="1:19" x14ac:dyDescent="0.2">
      <c r="A1723" s="1"/>
      <c r="S1723" s="26"/>
    </row>
    <row r="1724" spans="1:19" x14ac:dyDescent="0.2">
      <c r="A1724" s="1"/>
      <c r="S1724" s="26"/>
    </row>
    <row r="1725" spans="1:19" x14ac:dyDescent="0.2">
      <c r="A1725" s="1"/>
      <c r="S1725" s="26"/>
    </row>
    <row r="1726" spans="1:19" x14ac:dyDescent="0.2">
      <c r="A1726" s="1"/>
      <c r="S1726" s="26"/>
    </row>
    <row r="1727" spans="1:19" x14ac:dyDescent="0.2">
      <c r="A1727" s="1"/>
      <c r="S1727" s="26"/>
    </row>
    <row r="1728" spans="1:19" x14ac:dyDescent="0.2">
      <c r="A1728" s="1"/>
      <c r="S1728" s="26"/>
    </row>
    <row r="1729" spans="1:19" x14ac:dyDescent="0.2">
      <c r="A1729" s="1"/>
      <c r="S1729" s="26"/>
    </row>
    <row r="1730" spans="1:19" x14ac:dyDescent="0.2">
      <c r="A1730" s="1"/>
      <c r="S1730" s="26"/>
    </row>
    <row r="1731" spans="1:19" x14ac:dyDescent="0.2">
      <c r="A1731" s="1"/>
      <c r="S1731" s="26"/>
    </row>
    <row r="1732" spans="1:19" x14ac:dyDescent="0.2">
      <c r="A1732" s="1"/>
      <c r="S1732" s="26"/>
    </row>
    <row r="1733" spans="1:19" x14ac:dyDescent="0.2">
      <c r="A1733" s="1"/>
      <c r="S1733" s="26"/>
    </row>
    <row r="1734" spans="1:19" x14ac:dyDescent="0.2">
      <c r="A1734" s="1"/>
      <c r="S1734" s="26"/>
    </row>
    <row r="1735" spans="1:19" x14ac:dyDescent="0.2">
      <c r="A1735" s="1"/>
      <c r="S1735" s="26"/>
    </row>
    <row r="1736" spans="1:19" x14ac:dyDescent="0.2">
      <c r="A1736" s="1"/>
      <c r="S1736" s="26"/>
    </row>
    <row r="1737" spans="1:19" x14ac:dyDescent="0.2">
      <c r="A1737" s="1"/>
      <c r="S1737" s="26"/>
    </row>
    <row r="1738" spans="1:19" x14ac:dyDescent="0.2">
      <c r="A1738" s="1"/>
      <c r="S1738" s="26"/>
    </row>
    <row r="1739" spans="1:19" x14ac:dyDescent="0.2">
      <c r="A1739" s="1"/>
      <c r="S1739" s="26"/>
    </row>
    <row r="1740" spans="1:19" x14ac:dyDescent="0.2">
      <c r="A1740" s="1"/>
      <c r="S1740" s="26"/>
    </row>
    <row r="1741" spans="1:19" x14ac:dyDescent="0.2">
      <c r="A1741" s="1"/>
      <c r="S1741" s="26"/>
    </row>
    <row r="1742" spans="1:19" x14ac:dyDescent="0.2">
      <c r="A1742" s="1"/>
      <c r="S1742" s="26"/>
    </row>
    <row r="1743" spans="1:19" x14ac:dyDescent="0.2">
      <c r="A1743" s="1"/>
      <c r="S1743" s="26"/>
    </row>
    <row r="1744" spans="1:19" x14ac:dyDescent="0.2">
      <c r="A1744" s="1"/>
      <c r="S1744" s="26"/>
    </row>
    <row r="1745" spans="1:19" x14ac:dyDescent="0.2">
      <c r="A1745" s="1"/>
      <c r="S1745" s="26"/>
    </row>
    <row r="1746" spans="1:19" x14ac:dyDescent="0.2">
      <c r="A1746" s="1"/>
      <c r="S1746" s="26"/>
    </row>
    <row r="1747" spans="1:19" x14ac:dyDescent="0.2">
      <c r="A1747" s="1"/>
      <c r="S1747" s="26"/>
    </row>
    <row r="1748" spans="1:19" x14ac:dyDescent="0.2">
      <c r="A1748" s="1"/>
      <c r="S1748" s="26"/>
    </row>
    <row r="1749" spans="1:19" x14ac:dyDescent="0.2">
      <c r="A1749" s="1"/>
      <c r="S1749" s="26"/>
    </row>
    <row r="1750" spans="1:19" x14ac:dyDescent="0.2">
      <c r="A1750" s="1"/>
      <c r="S1750" s="26"/>
    </row>
    <row r="1751" spans="1:19" x14ac:dyDescent="0.2">
      <c r="A1751" s="1"/>
      <c r="S1751" s="26"/>
    </row>
    <row r="1752" spans="1:19" x14ac:dyDescent="0.2">
      <c r="A1752" s="1"/>
      <c r="S1752" s="26"/>
    </row>
    <row r="1753" spans="1:19" x14ac:dyDescent="0.2">
      <c r="A1753" s="1"/>
      <c r="S1753" s="26"/>
    </row>
    <row r="1754" spans="1:19" x14ac:dyDescent="0.2">
      <c r="A1754" s="1"/>
      <c r="S1754" s="26"/>
    </row>
    <row r="1755" spans="1:19" x14ac:dyDescent="0.2">
      <c r="A1755" s="1"/>
      <c r="S1755" s="26"/>
    </row>
    <row r="1756" spans="1:19" x14ac:dyDescent="0.2">
      <c r="A1756" s="1"/>
      <c r="S1756" s="26"/>
    </row>
    <row r="1757" spans="1:19" x14ac:dyDescent="0.2">
      <c r="A1757" s="1"/>
      <c r="S1757" s="26"/>
    </row>
    <row r="1758" spans="1:19" x14ac:dyDescent="0.2">
      <c r="A1758" s="1"/>
      <c r="S1758" s="26"/>
    </row>
    <row r="1759" spans="1:19" x14ac:dyDescent="0.2">
      <c r="A1759" s="1"/>
      <c r="S1759" s="26"/>
    </row>
    <row r="1760" spans="1:19" x14ac:dyDescent="0.2">
      <c r="A1760" s="1"/>
      <c r="S1760" s="26"/>
    </row>
    <row r="1761" spans="1:19" x14ac:dyDescent="0.2">
      <c r="A1761" s="1"/>
      <c r="S1761" s="26"/>
    </row>
    <row r="1762" spans="1:19" x14ac:dyDescent="0.2">
      <c r="A1762" s="1"/>
      <c r="S1762" s="26"/>
    </row>
    <row r="1763" spans="1:19" x14ac:dyDescent="0.2">
      <c r="A1763" s="1"/>
      <c r="S1763" s="26"/>
    </row>
    <row r="1764" spans="1:19" x14ac:dyDescent="0.2">
      <c r="A1764" s="1"/>
      <c r="S1764" s="26"/>
    </row>
    <row r="1765" spans="1:19" x14ac:dyDescent="0.2">
      <c r="A1765" s="1"/>
      <c r="S1765" s="26"/>
    </row>
    <row r="1766" spans="1:19" x14ac:dyDescent="0.2">
      <c r="A1766" s="1"/>
      <c r="S1766" s="26"/>
    </row>
    <row r="1767" spans="1:19" x14ac:dyDescent="0.2">
      <c r="A1767" s="1"/>
      <c r="S1767" s="26"/>
    </row>
    <row r="1768" spans="1:19" x14ac:dyDescent="0.2">
      <c r="A1768" s="1"/>
      <c r="S1768" s="26"/>
    </row>
    <row r="1769" spans="1:19" x14ac:dyDescent="0.2">
      <c r="A1769" s="1"/>
      <c r="S1769" s="26"/>
    </row>
    <row r="1770" spans="1:19" x14ac:dyDescent="0.2">
      <c r="A1770" s="1"/>
      <c r="S1770" s="26"/>
    </row>
    <row r="1771" spans="1:19" x14ac:dyDescent="0.2">
      <c r="A1771" s="1"/>
      <c r="S1771" s="26"/>
    </row>
    <row r="1772" spans="1:19" x14ac:dyDescent="0.2">
      <c r="A1772" s="1"/>
      <c r="S1772" s="26"/>
    </row>
    <row r="1773" spans="1:19" x14ac:dyDescent="0.2">
      <c r="A1773" s="1"/>
      <c r="S1773" s="26"/>
    </row>
    <row r="1774" spans="1:19" x14ac:dyDescent="0.2">
      <c r="A1774" s="1"/>
      <c r="S1774" s="26"/>
    </row>
    <row r="1775" spans="1:19" x14ac:dyDescent="0.2">
      <c r="A1775" s="1"/>
      <c r="S1775" s="26"/>
    </row>
    <row r="1776" spans="1:19" x14ac:dyDescent="0.2">
      <c r="A1776" s="1"/>
      <c r="S1776" s="26"/>
    </row>
    <row r="1777" spans="1:19" x14ac:dyDescent="0.2">
      <c r="A1777" s="1"/>
      <c r="S1777" s="26"/>
    </row>
    <row r="1778" spans="1:19" x14ac:dyDescent="0.2">
      <c r="A1778" s="1"/>
      <c r="S1778" s="26"/>
    </row>
    <row r="1779" spans="1:19" x14ac:dyDescent="0.2">
      <c r="A1779" s="1"/>
      <c r="S1779" s="26"/>
    </row>
    <row r="1780" spans="1:19" x14ac:dyDescent="0.2">
      <c r="A1780" s="1"/>
      <c r="S1780" s="26"/>
    </row>
    <row r="1781" spans="1:19" x14ac:dyDescent="0.2">
      <c r="A1781" s="1"/>
      <c r="S1781" s="26"/>
    </row>
    <row r="1782" spans="1:19" x14ac:dyDescent="0.2">
      <c r="A1782" s="1"/>
      <c r="S1782" s="26"/>
    </row>
    <row r="1783" spans="1:19" x14ac:dyDescent="0.2">
      <c r="A1783" s="1"/>
      <c r="S1783" s="26"/>
    </row>
    <row r="1784" spans="1:19" x14ac:dyDescent="0.2">
      <c r="A1784" s="1"/>
      <c r="S1784" s="26"/>
    </row>
    <row r="1785" spans="1:19" x14ac:dyDescent="0.2">
      <c r="A1785" s="1"/>
      <c r="S1785" s="26"/>
    </row>
    <row r="1786" spans="1:19" x14ac:dyDescent="0.2">
      <c r="A1786" s="1"/>
      <c r="S1786" s="26"/>
    </row>
    <row r="1787" spans="1:19" x14ac:dyDescent="0.2">
      <c r="A1787" s="1"/>
      <c r="S1787" s="26"/>
    </row>
    <row r="1788" spans="1:19" x14ac:dyDescent="0.2">
      <c r="A1788" s="1"/>
      <c r="S1788" s="26"/>
    </row>
    <row r="1789" spans="1:19" x14ac:dyDescent="0.2">
      <c r="A1789" s="1"/>
      <c r="S1789" s="26"/>
    </row>
    <row r="1790" spans="1:19" x14ac:dyDescent="0.2">
      <c r="A1790" s="1"/>
      <c r="S1790" s="26"/>
    </row>
    <row r="1791" spans="1:19" x14ac:dyDescent="0.2">
      <c r="A1791" s="1"/>
      <c r="S1791" s="26"/>
    </row>
    <row r="1792" spans="1:19" x14ac:dyDescent="0.2">
      <c r="A1792" s="1"/>
      <c r="S1792" s="26"/>
    </row>
    <row r="1793" spans="1:19" x14ac:dyDescent="0.2">
      <c r="A1793" s="1"/>
      <c r="S1793" s="26"/>
    </row>
    <row r="1794" spans="1:19" x14ac:dyDescent="0.2">
      <c r="A1794" s="1"/>
      <c r="S1794" s="26"/>
    </row>
    <row r="1795" spans="1:19" x14ac:dyDescent="0.2">
      <c r="A1795" s="1"/>
      <c r="S1795" s="26"/>
    </row>
    <row r="1796" spans="1:19" x14ac:dyDescent="0.2">
      <c r="A1796" s="1"/>
      <c r="S1796" s="26"/>
    </row>
    <row r="1797" spans="1:19" x14ac:dyDescent="0.2">
      <c r="A1797" s="1"/>
      <c r="S1797" s="26"/>
    </row>
    <row r="1798" spans="1:19" x14ac:dyDescent="0.2">
      <c r="A1798" s="1"/>
      <c r="S1798" s="26"/>
    </row>
    <row r="1799" spans="1:19" x14ac:dyDescent="0.2">
      <c r="A1799" s="1"/>
      <c r="S1799" s="26"/>
    </row>
    <row r="1800" spans="1:19" x14ac:dyDescent="0.2">
      <c r="A1800" s="1"/>
      <c r="S1800" s="26"/>
    </row>
    <row r="1801" spans="1:19" x14ac:dyDescent="0.2">
      <c r="A1801" s="1"/>
      <c r="S1801" s="26"/>
    </row>
    <row r="1802" spans="1:19" x14ac:dyDescent="0.2">
      <c r="A1802" s="1"/>
      <c r="S1802" s="26"/>
    </row>
    <row r="1803" spans="1:19" x14ac:dyDescent="0.2">
      <c r="A1803" s="1"/>
      <c r="S1803" s="26"/>
    </row>
    <row r="1804" spans="1:19" x14ac:dyDescent="0.2">
      <c r="A1804" s="1"/>
      <c r="S1804" s="26"/>
    </row>
    <row r="1805" spans="1:19" x14ac:dyDescent="0.2">
      <c r="A1805" s="1"/>
      <c r="S1805" s="26"/>
    </row>
    <row r="1806" spans="1:19" x14ac:dyDescent="0.2">
      <c r="A1806" s="1"/>
      <c r="S1806" s="26"/>
    </row>
    <row r="1807" spans="1:19" x14ac:dyDescent="0.2">
      <c r="A1807" s="1"/>
      <c r="S1807" s="26"/>
    </row>
    <row r="1808" spans="1:19" x14ac:dyDescent="0.2">
      <c r="A1808" s="1"/>
      <c r="S1808" s="26"/>
    </row>
    <row r="1809" spans="1:19" x14ac:dyDescent="0.2">
      <c r="A1809" s="1"/>
      <c r="S1809" s="26"/>
    </row>
    <row r="1810" spans="1:19" x14ac:dyDescent="0.2">
      <c r="A1810" s="1"/>
      <c r="S1810" s="26"/>
    </row>
    <row r="1811" spans="1:19" x14ac:dyDescent="0.2">
      <c r="A1811" s="1"/>
      <c r="S1811" s="26"/>
    </row>
    <row r="1812" spans="1:19" x14ac:dyDescent="0.2">
      <c r="A1812" s="1"/>
      <c r="S1812" s="26"/>
    </row>
    <row r="1813" spans="1:19" x14ac:dyDescent="0.2">
      <c r="A1813" s="1"/>
      <c r="S1813" s="26"/>
    </row>
    <row r="1814" spans="1:19" x14ac:dyDescent="0.2">
      <c r="A1814" s="1"/>
      <c r="S1814" s="26"/>
    </row>
    <row r="1815" spans="1:19" x14ac:dyDescent="0.2">
      <c r="A1815" s="1"/>
      <c r="S1815" s="26"/>
    </row>
    <row r="1816" spans="1:19" x14ac:dyDescent="0.2">
      <c r="A1816" s="1"/>
      <c r="S1816" s="26"/>
    </row>
    <row r="1817" spans="1:19" x14ac:dyDescent="0.2">
      <c r="A1817" s="1"/>
      <c r="S1817" s="26"/>
    </row>
    <row r="1818" spans="1:19" x14ac:dyDescent="0.2">
      <c r="A1818" s="1"/>
      <c r="S1818" s="26"/>
    </row>
    <row r="1819" spans="1:19" x14ac:dyDescent="0.2">
      <c r="A1819" s="1"/>
      <c r="S1819" s="26"/>
    </row>
    <row r="1820" spans="1:19" x14ac:dyDescent="0.2">
      <c r="A1820" s="1"/>
      <c r="S1820" s="26"/>
    </row>
    <row r="1821" spans="1:19" x14ac:dyDescent="0.2">
      <c r="A1821" s="1"/>
      <c r="S1821" s="26"/>
    </row>
    <row r="1822" spans="1:19" x14ac:dyDescent="0.2">
      <c r="A1822" s="1"/>
      <c r="S1822" s="26"/>
    </row>
    <row r="1823" spans="1:19" x14ac:dyDescent="0.2">
      <c r="A1823" s="1"/>
      <c r="S1823" s="26"/>
    </row>
    <row r="1824" spans="1:19" x14ac:dyDescent="0.2">
      <c r="A1824" s="1"/>
      <c r="S1824" s="26"/>
    </row>
    <row r="1825" spans="1:19" x14ac:dyDescent="0.2">
      <c r="A1825" s="1"/>
      <c r="S1825" s="26"/>
    </row>
    <row r="1826" spans="1:19" x14ac:dyDescent="0.2">
      <c r="A1826" s="1"/>
      <c r="S1826" s="26"/>
    </row>
    <row r="1827" spans="1:19" x14ac:dyDescent="0.2">
      <c r="A1827" s="1"/>
      <c r="S1827" s="26"/>
    </row>
    <row r="1828" spans="1:19" x14ac:dyDescent="0.2">
      <c r="A1828" s="1"/>
      <c r="S1828" s="26"/>
    </row>
    <row r="1829" spans="1:19" x14ac:dyDescent="0.2">
      <c r="A1829" s="1"/>
      <c r="S1829" s="26"/>
    </row>
    <row r="1830" spans="1:19" x14ac:dyDescent="0.2">
      <c r="A1830" s="1"/>
      <c r="S1830" s="26"/>
    </row>
    <row r="1831" spans="1:19" x14ac:dyDescent="0.2">
      <c r="A1831" s="1"/>
      <c r="S1831" s="26"/>
    </row>
    <row r="1832" spans="1:19" x14ac:dyDescent="0.2">
      <c r="A1832" s="1"/>
      <c r="S1832" s="26"/>
    </row>
    <row r="1833" spans="1:19" x14ac:dyDescent="0.2">
      <c r="A1833" s="1"/>
      <c r="S1833" s="26"/>
    </row>
    <row r="1834" spans="1:19" x14ac:dyDescent="0.2">
      <c r="A1834" s="1"/>
      <c r="S1834" s="26"/>
    </row>
    <row r="1835" spans="1:19" x14ac:dyDescent="0.2">
      <c r="A1835" s="1"/>
      <c r="S1835" s="26"/>
    </row>
    <row r="1836" spans="1:19" x14ac:dyDescent="0.2">
      <c r="A1836" s="1"/>
      <c r="S1836" s="26"/>
    </row>
    <row r="1837" spans="1:19" x14ac:dyDescent="0.2">
      <c r="A1837" s="1"/>
      <c r="S1837" s="26"/>
    </row>
    <row r="1838" spans="1:19" x14ac:dyDescent="0.2">
      <c r="A1838" s="1"/>
      <c r="S1838" s="26"/>
    </row>
    <row r="1839" spans="1:19" x14ac:dyDescent="0.2">
      <c r="A1839" s="1"/>
      <c r="S1839" s="26"/>
    </row>
    <row r="1840" spans="1:19" x14ac:dyDescent="0.2">
      <c r="A1840" s="1"/>
      <c r="S1840" s="26"/>
    </row>
    <row r="1841" spans="1:19" x14ac:dyDescent="0.2">
      <c r="A1841" s="1"/>
      <c r="S1841" s="26"/>
    </row>
    <row r="1842" spans="1:19" x14ac:dyDescent="0.2">
      <c r="A1842" s="1"/>
      <c r="S1842" s="26"/>
    </row>
    <row r="1843" spans="1:19" x14ac:dyDescent="0.2">
      <c r="A1843" s="1"/>
      <c r="S1843" s="26"/>
    </row>
    <row r="1844" spans="1:19" x14ac:dyDescent="0.2">
      <c r="A1844" s="1"/>
      <c r="S1844" s="26"/>
    </row>
    <row r="1845" spans="1:19" x14ac:dyDescent="0.2">
      <c r="A1845" s="1"/>
      <c r="S1845" s="26"/>
    </row>
    <row r="1846" spans="1:19" x14ac:dyDescent="0.2">
      <c r="A1846" s="1"/>
      <c r="S1846" s="26"/>
    </row>
    <row r="1847" spans="1:19" x14ac:dyDescent="0.2">
      <c r="A1847" s="1"/>
      <c r="S1847" s="26"/>
    </row>
    <row r="1848" spans="1:19" x14ac:dyDescent="0.2">
      <c r="A1848" s="1"/>
      <c r="S1848" s="26"/>
    </row>
    <row r="1849" spans="1:19" x14ac:dyDescent="0.2">
      <c r="A1849" s="1"/>
      <c r="S1849" s="26"/>
    </row>
    <row r="1850" spans="1:19" x14ac:dyDescent="0.2">
      <c r="A1850" s="1"/>
      <c r="S1850" s="26"/>
    </row>
    <row r="1851" spans="1:19" x14ac:dyDescent="0.2">
      <c r="A1851" s="1"/>
      <c r="S1851" s="26"/>
    </row>
    <row r="1852" spans="1:19" x14ac:dyDescent="0.2">
      <c r="A1852" s="1"/>
      <c r="S1852" s="26"/>
    </row>
    <row r="1853" spans="1:19" x14ac:dyDescent="0.2">
      <c r="A1853" s="1"/>
      <c r="S1853" s="26"/>
    </row>
    <row r="1854" spans="1:19" x14ac:dyDescent="0.2">
      <c r="A1854" s="1"/>
      <c r="S1854" s="26"/>
    </row>
    <row r="1855" spans="1:19" x14ac:dyDescent="0.2">
      <c r="A1855" s="1"/>
      <c r="S1855" s="26"/>
    </row>
    <row r="1856" spans="1:19" x14ac:dyDescent="0.2">
      <c r="A1856" s="1"/>
      <c r="S1856" s="26"/>
    </row>
    <row r="1857" spans="1:19" x14ac:dyDescent="0.2">
      <c r="A1857" s="1"/>
      <c r="S1857" s="26"/>
    </row>
    <row r="1858" spans="1:19" x14ac:dyDescent="0.2">
      <c r="A1858" s="1"/>
      <c r="S1858" s="26"/>
    </row>
    <row r="1859" spans="1:19" x14ac:dyDescent="0.2">
      <c r="A1859" s="1"/>
      <c r="S1859" s="26"/>
    </row>
    <row r="1860" spans="1:19" x14ac:dyDescent="0.2">
      <c r="A1860" s="1"/>
      <c r="S1860" s="26"/>
    </row>
    <row r="1861" spans="1:19" x14ac:dyDescent="0.2">
      <c r="A1861" s="1"/>
      <c r="S1861" s="26"/>
    </row>
    <row r="1862" spans="1:19" x14ac:dyDescent="0.2">
      <c r="A1862" s="1"/>
      <c r="S1862" s="26"/>
    </row>
    <row r="1863" spans="1:19" x14ac:dyDescent="0.2">
      <c r="A1863" s="1"/>
      <c r="S1863" s="26"/>
    </row>
    <row r="1864" spans="1:19" x14ac:dyDescent="0.2">
      <c r="A1864" s="1"/>
      <c r="S1864" s="26"/>
    </row>
    <row r="1865" spans="1:19" x14ac:dyDescent="0.2">
      <c r="A1865" s="1"/>
      <c r="S1865" s="26"/>
    </row>
    <row r="1866" spans="1:19" x14ac:dyDescent="0.2">
      <c r="A1866" s="1"/>
      <c r="S1866" s="26"/>
    </row>
    <row r="1867" spans="1:19" x14ac:dyDescent="0.2">
      <c r="A1867" s="1"/>
      <c r="S1867" s="26"/>
    </row>
    <row r="1868" spans="1:19" x14ac:dyDescent="0.2">
      <c r="A1868" s="1"/>
      <c r="S1868" s="26"/>
    </row>
    <row r="1869" spans="1:19" x14ac:dyDescent="0.2">
      <c r="A1869" s="1"/>
      <c r="S1869" s="26"/>
    </row>
    <row r="1870" spans="1:19" x14ac:dyDescent="0.2">
      <c r="A1870" s="1"/>
      <c r="S1870" s="26"/>
    </row>
    <row r="1871" spans="1:19" x14ac:dyDescent="0.2">
      <c r="A1871" s="1"/>
      <c r="S1871" s="26"/>
    </row>
    <row r="1872" spans="1:19" x14ac:dyDescent="0.2">
      <c r="A1872" s="1"/>
      <c r="S1872" s="26"/>
    </row>
    <row r="1873" spans="1:19" x14ac:dyDescent="0.2">
      <c r="A1873" s="1"/>
      <c r="S1873" s="26"/>
    </row>
    <row r="1874" spans="1:19" x14ac:dyDescent="0.2">
      <c r="A1874" s="1"/>
      <c r="S1874" s="26"/>
    </row>
    <row r="1875" spans="1:19" x14ac:dyDescent="0.2">
      <c r="A1875" s="1"/>
      <c r="S1875" s="26"/>
    </row>
    <row r="1876" spans="1:19" x14ac:dyDescent="0.2">
      <c r="A1876" s="1"/>
      <c r="S1876" s="26"/>
    </row>
    <row r="1877" spans="1:19" x14ac:dyDescent="0.2">
      <c r="A1877" s="1"/>
      <c r="S1877" s="26"/>
    </row>
    <row r="1878" spans="1:19" x14ac:dyDescent="0.2">
      <c r="A1878" s="1"/>
      <c r="S1878" s="26"/>
    </row>
    <row r="1879" spans="1:19" x14ac:dyDescent="0.2">
      <c r="A1879" s="1"/>
      <c r="S1879" s="26"/>
    </row>
    <row r="1880" spans="1:19" x14ac:dyDescent="0.2">
      <c r="A1880" s="1"/>
      <c r="S1880" s="26"/>
    </row>
    <row r="1881" spans="1:19" x14ac:dyDescent="0.2">
      <c r="A1881" s="1"/>
      <c r="S1881" s="26"/>
    </row>
    <row r="1882" spans="1:19" x14ac:dyDescent="0.2">
      <c r="A1882" s="1"/>
      <c r="S1882" s="26"/>
    </row>
    <row r="1883" spans="1:19" x14ac:dyDescent="0.2">
      <c r="A1883" s="1"/>
      <c r="S1883" s="26"/>
    </row>
    <row r="1884" spans="1:19" x14ac:dyDescent="0.2">
      <c r="A1884" s="1"/>
      <c r="S1884" s="26"/>
    </row>
    <row r="1885" spans="1:19" x14ac:dyDescent="0.2">
      <c r="A1885" s="1"/>
      <c r="S1885" s="26"/>
    </row>
    <row r="1886" spans="1:19" x14ac:dyDescent="0.2">
      <c r="A1886" s="1"/>
      <c r="S1886" s="26"/>
    </row>
    <row r="1887" spans="1:19" x14ac:dyDescent="0.2">
      <c r="A1887" s="1"/>
      <c r="S1887" s="26"/>
    </row>
    <row r="1888" spans="1:19" x14ac:dyDescent="0.2">
      <c r="A1888" s="1"/>
      <c r="S1888" s="26"/>
    </row>
    <row r="1889" spans="1:19" x14ac:dyDescent="0.2">
      <c r="A1889" s="1"/>
      <c r="S1889" s="26"/>
    </row>
    <row r="1890" spans="1:19" x14ac:dyDescent="0.2">
      <c r="A1890" s="1"/>
      <c r="S1890" s="26"/>
    </row>
    <row r="1891" spans="1:19" x14ac:dyDescent="0.2">
      <c r="A1891" s="1"/>
      <c r="S1891" s="26"/>
    </row>
    <row r="1892" spans="1:19" x14ac:dyDescent="0.2">
      <c r="A1892" s="1"/>
      <c r="S1892" s="26"/>
    </row>
    <row r="1893" spans="1:19" x14ac:dyDescent="0.2">
      <c r="A1893" s="1"/>
      <c r="S1893" s="26"/>
    </row>
    <row r="1894" spans="1:19" x14ac:dyDescent="0.2">
      <c r="A1894" s="1"/>
      <c r="S1894" s="26"/>
    </row>
    <row r="1895" spans="1:19" x14ac:dyDescent="0.2">
      <c r="A1895" s="1"/>
      <c r="S1895" s="26"/>
    </row>
    <row r="1896" spans="1:19" x14ac:dyDescent="0.2">
      <c r="A1896" s="1"/>
      <c r="S1896" s="26"/>
    </row>
    <row r="1897" spans="1:19" x14ac:dyDescent="0.2">
      <c r="A1897" s="1"/>
      <c r="S1897" s="26"/>
    </row>
    <row r="1898" spans="1:19" x14ac:dyDescent="0.2">
      <c r="A1898" s="1"/>
      <c r="S1898" s="26"/>
    </row>
    <row r="1899" spans="1:19" x14ac:dyDescent="0.2">
      <c r="A1899" s="1"/>
      <c r="S1899" s="26"/>
    </row>
    <row r="1900" spans="1:19" x14ac:dyDescent="0.2">
      <c r="A1900" s="1"/>
      <c r="S1900" s="26"/>
    </row>
    <row r="1901" spans="1:19" x14ac:dyDescent="0.2">
      <c r="A1901" s="1"/>
      <c r="S1901" s="26"/>
    </row>
    <row r="1902" spans="1:19" x14ac:dyDescent="0.2">
      <c r="A1902" s="1"/>
      <c r="S1902" s="26"/>
    </row>
    <row r="1903" spans="1:19" x14ac:dyDescent="0.2">
      <c r="A1903" s="1"/>
      <c r="S1903" s="26"/>
    </row>
    <row r="1904" spans="1:19" x14ac:dyDescent="0.2">
      <c r="A1904" s="1"/>
      <c r="S1904" s="26"/>
    </row>
    <row r="1905" spans="1:19" x14ac:dyDescent="0.2">
      <c r="A1905" s="1"/>
      <c r="S1905" s="26"/>
    </row>
    <row r="1906" spans="1:19" x14ac:dyDescent="0.2">
      <c r="A1906" s="1"/>
      <c r="S1906" s="26"/>
    </row>
    <row r="1907" spans="1:19" x14ac:dyDescent="0.2">
      <c r="A1907" s="1"/>
      <c r="S1907" s="26"/>
    </row>
    <row r="1908" spans="1:19" x14ac:dyDescent="0.2">
      <c r="A1908" s="1"/>
      <c r="S1908" s="26"/>
    </row>
    <row r="1909" spans="1:19" x14ac:dyDescent="0.2">
      <c r="A1909" s="1"/>
      <c r="S1909" s="26"/>
    </row>
    <row r="1910" spans="1:19" x14ac:dyDescent="0.2">
      <c r="A1910" s="1"/>
      <c r="S1910" s="26"/>
    </row>
    <row r="1911" spans="1:19" x14ac:dyDescent="0.2">
      <c r="A1911" s="1"/>
      <c r="S1911" s="26"/>
    </row>
    <row r="1912" spans="1:19" x14ac:dyDescent="0.2">
      <c r="A1912" s="1"/>
      <c r="S1912" s="26"/>
    </row>
    <row r="1913" spans="1:19" x14ac:dyDescent="0.2">
      <c r="A1913" s="1"/>
      <c r="S1913" s="26"/>
    </row>
    <row r="1914" spans="1:19" x14ac:dyDescent="0.2">
      <c r="A1914" s="1"/>
      <c r="S1914" s="26"/>
    </row>
    <row r="1915" spans="1:19" x14ac:dyDescent="0.2">
      <c r="A1915" s="1"/>
      <c r="S1915" s="26"/>
    </row>
    <row r="1916" spans="1:19" x14ac:dyDescent="0.2">
      <c r="A1916" s="1"/>
      <c r="S1916" s="26"/>
    </row>
    <row r="1917" spans="1:19" x14ac:dyDescent="0.2">
      <c r="A1917" s="1"/>
      <c r="S1917" s="26"/>
    </row>
    <row r="1918" spans="1:19" x14ac:dyDescent="0.2">
      <c r="A1918" s="1"/>
      <c r="S1918" s="26"/>
    </row>
    <row r="1919" spans="1:19" x14ac:dyDescent="0.2">
      <c r="A1919" s="1"/>
      <c r="S1919" s="26"/>
    </row>
    <row r="1920" spans="1:19" x14ac:dyDescent="0.2">
      <c r="A1920" s="1"/>
      <c r="S1920" s="26"/>
    </row>
    <row r="1921" spans="1:19" x14ac:dyDescent="0.2">
      <c r="A1921" s="1"/>
      <c r="S1921" s="26"/>
    </row>
    <row r="1922" spans="1:19" x14ac:dyDescent="0.2">
      <c r="A1922" s="1"/>
      <c r="S1922" s="26"/>
    </row>
    <row r="1923" spans="1:19" x14ac:dyDescent="0.2">
      <c r="A1923" s="1"/>
      <c r="S1923" s="26"/>
    </row>
    <row r="1924" spans="1:19" x14ac:dyDescent="0.2">
      <c r="A1924" s="1"/>
      <c r="S1924" s="26"/>
    </row>
    <row r="1925" spans="1:19" x14ac:dyDescent="0.2">
      <c r="A1925" s="1"/>
      <c r="S1925" s="26"/>
    </row>
    <row r="1926" spans="1:19" x14ac:dyDescent="0.2">
      <c r="A1926" s="1"/>
      <c r="S1926" s="26"/>
    </row>
    <row r="1927" spans="1:19" x14ac:dyDescent="0.2">
      <c r="A1927" s="1"/>
      <c r="S1927" s="26"/>
    </row>
    <row r="1928" spans="1:19" x14ac:dyDescent="0.2">
      <c r="A1928" s="1"/>
      <c r="S1928" s="26"/>
    </row>
    <row r="1929" spans="1:19" x14ac:dyDescent="0.2">
      <c r="A1929" s="1"/>
      <c r="S1929" s="26"/>
    </row>
    <row r="1930" spans="1:19" x14ac:dyDescent="0.2">
      <c r="A1930" s="1"/>
      <c r="S1930" s="26"/>
    </row>
    <row r="1931" spans="1:19" x14ac:dyDescent="0.2">
      <c r="A1931" s="1"/>
      <c r="S1931" s="26"/>
    </row>
    <row r="1932" spans="1:19" x14ac:dyDescent="0.2">
      <c r="A1932" s="1"/>
      <c r="S1932" s="26"/>
    </row>
    <row r="1933" spans="1:19" x14ac:dyDescent="0.2">
      <c r="A1933" s="1"/>
      <c r="S1933" s="26"/>
    </row>
    <row r="1934" spans="1:19" x14ac:dyDescent="0.2">
      <c r="A1934" s="1"/>
      <c r="S1934" s="26"/>
    </row>
    <row r="1935" spans="1:19" x14ac:dyDescent="0.2">
      <c r="A1935" s="1"/>
      <c r="S1935" s="26"/>
    </row>
    <row r="1936" spans="1:19" x14ac:dyDescent="0.2">
      <c r="A1936" s="1"/>
      <c r="S1936" s="26"/>
    </row>
    <row r="1937" spans="1:19" x14ac:dyDescent="0.2">
      <c r="A1937" s="1"/>
      <c r="S1937" s="26"/>
    </row>
    <row r="1938" spans="1:19" x14ac:dyDescent="0.2">
      <c r="A1938" s="1"/>
      <c r="S1938" s="26"/>
    </row>
    <row r="1939" spans="1:19" x14ac:dyDescent="0.2">
      <c r="A1939" s="1"/>
      <c r="S1939" s="26"/>
    </row>
    <row r="1940" spans="1:19" x14ac:dyDescent="0.2">
      <c r="A1940" s="1"/>
      <c r="S1940" s="26"/>
    </row>
    <row r="1941" spans="1:19" x14ac:dyDescent="0.2">
      <c r="A1941" s="1"/>
      <c r="S1941" s="26"/>
    </row>
    <row r="1942" spans="1:19" x14ac:dyDescent="0.2">
      <c r="A1942" s="1"/>
      <c r="S1942" s="26"/>
    </row>
    <row r="1943" spans="1:19" x14ac:dyDescent="0.2">
      <c r="A1943" s="1"/>
      <c r="S1943" s="26"/>
    </row>
    <row r="1944" spans="1:19" x14ac:dyDescent="0.2">
      <c r="A1944" s="1"/>
      <c r="S1944" s="26"/>
    </row>
    <row r="1945" spans="1:19" x14ac:dyDescent="0.2">
      <c r="A1945" s="1"/>
      <c r="S1945" s="26"/>
    </row>
    <row r="1946" spans="1:19" x14ac:dyDescent="0.2">
      <c r="A1946" s="1"/>
      <c r="S1946" s="26"/>
    </row>
    <row r="1947" spans="1:19" x14ac:dyDescent="0.2">
      <c r="A1947" s="1"/>
      <c r="S1947" s="26"/>
    </row>
    <row r="1948" spans="1:19" x14ac:dyDescent="0.2">
      <c r="A1948" s="1"/>
      <c r="S1948" s="26"/>
    </row>
    <row r="1949" spans="1:19" x14ac:dyDescent="0.2">
      <c r="A1949" s="1"/>
      <c r="S1949" s="26"/>
    </row>
    <row r="1950" spans="1:19" x14ac:dyDescent="0.2">
      <c r="A1950" s="1"/>
      <c r="S1950" s="26"/>
    </row>
    <row r="1951" spans="1:19" x14ac:dyDescent="0.2">
      <c r="A1951" s="1"/>
      <c r="S1951" s="26"/>
    </row>
    <row r="1952" spans="1:19" x14ac:dyDescent="0.2">
      <c r="A1952" s="1"/>
      <c r="S1952" s="26"/>
    </row>
    <row r="1953" spans="1:19" x14ac:dyDescent="0.2">
      <c r="A1953" s="1"/>
      <c r="S1953" s="26"/>
    </row>
    <row r="1954" spans="1:19" x14ac:dyDescent="0.2">
      <c r="A1954" s="1"/>
      <c r="S1954" s="26"/>
    </row>
    <row r="1955" spans="1:19" x14ac:dyDescent="0.2">
      <c r="A1955" s="1"/>
      <c r="S1955" s="26"/>
    </row>
    <row r="1956" spans="1:19" x14ac:dyDescent="0.2">
      <c r="A1956" s="1"/>
      <c r="S1956" s="26"/>
    </row>
    <row r="1957" spans="1:19" x14ac:dyDescent="0.2">
      <c r="A1957" s="1"/>
      <c r="S1957" s="26"/>
    </row>
    <row r="1958" spans="1:19" x14ac:dyDescent="0.2">
      <c r="A1958" s="1"/>
      <c r="S1958" s="26"/>
    </row>
    <row r="1959" spans="1:19" x14ac:dyDescent="0.2">
      <c r="A1959" s="1"/>
      <c r="S1959" s="26"/>
    </row>
    <row r="1960" spans="1:19" x14ac:dyDescent="0.2">
      <c r="A1960" s="1"/>
      <c r="S1960" s="26"/>
    </row>
    <row r="1961" spans="1:19" x14ac:dyDescent="0.2">
      <c r="A1961" s="1"/>
      <c r="S1961" s="26"/>
    </row>
    <row r="1962" spans="1:19" x14ac:dyDescent="0.2">
      <c r="A1962" s="1"/>
      <c r="S1962" s="26"/>
    </row>
    <row r="1963" spans="1:19" x14ac:dyDescent="0.2">
      <c r="A1963" s="1"/>
      <c r="S1963" s="26"/>
    </row>
    <row r="1964" spans="1:19" x14ac:dyDescent="0.2">
      <c r="A1964" s="1"/>
      <c r="S1964" s="26"/>
    </row>
    <row r="1965" spans="1:19" x14ac:dyDescent="0.2">
      <c r="A1965" s="1"/>
      <c r="S1965" s="26"/>
    </row>
    <row r="1966" spans="1:19" x14ac:dyDescent="0.2">
      <c r="A1966" s="1"/>
      <c r="S1966" s="26"/>
    </row>
    <row r="1967" spans="1:19" x14ac:dyDescent="0.2">
      <c r="A1967" s="1"/>
      <c r="S1967" s="26"/>
    </row>
    <row r="1968" spans="1:19" x14ac:dyDescent="0.2">
      <c r="A1968" s="1"/>
      <c r="S1968" s="26"/>
    </row>
    <row r="1969" spans="1:19" x14ac:dyDescent="0.2">
      <c r="A1969" s="1"/>
      <c r="S1969" s="26"/>
    </row>
    <row r="1970" spans="1:19" x14ac:dyDescent="0.2">
      <c r="A1970" s="1"/>
      <c r="S1970" s="26"/>
    </row>
    <row r="1971" spans="1:19" x14ac:dyDescent="0.2">
      <c r="A1971" s="1"/>
      <c r="S1971" s="26"/>
    </row>
    <row r="1972" spans="1:19" x14ac:dyDescent="0.2">
      <c r="A1972" s="1"/>
      <c r="S1972" s="26"/>
    </row>
    <row r="1973" spans="1:19" x14ac:dyDescent="0.2">
      <c r="A1973" s="1"/>
      <c r="S1973" s="26"/>
    </row>
    <row r="1974" spans="1:19" x14ac:dyDescent="0.2">
      <c r="A1974" s="1"/>
      <c r="S1974" s="26"/>
    </row>
    <row r="1975" spans="1:19" x14ac:dyDescent="0.2">
      <c r="A1975" s="1"/>
      <c r="S1975" s="26"/>
    </row>
    <row r="1976" spans="1:19" x14ac:dyDescent="0.2">
      <c r="A1976" s="1"/>
      <c r="S1976" s="26"/>
    </row>
    <row r="1977" spans="1:19" x14ac:dyDescent="0.2">
      <c r="A1977" s="1"/>
      <c r="S1977" s="26"/>
    </row>
    <row r="1978" spans="1:19" x14ac:dyDescent="0.2">
      <c r="A1978" s="1"/>
      <c r="S1978" s="26"/>
    </row>
    <row r="1979" spans="1:19" x14ac:dyDescent="0.2">
      <c r="A1979" s="1"/>
      <c r="S1979" s="26"/>
    </row>
    <row r="1980" spans="1:19" x14ac:dyDescent="0.2">
      <c r="A1980" s="1"/>
      <c r="S1980" s="26"/>
    </row>
    <row r="1981" spans="1:19" x14ac:dyDescent="0.2">
      <c r="A1981" s="1"/>
      <c r="S1981" s="26"/>
    </row>
    <row r="1982" spans="1:19" x14ac:dyDescent="0.2">
      <c r="A1982" s="1"/>
      <c r="S1982" s="26"/>
    </row>
    <row r="1983" spans="1:19" x14ac:dyDescent="0.2">
      <c r="A1983" s="1"/>
      <c r="S1983" s="26"/>
    </row>
    <row r="1984" spans="1:19" x14ac:dyDescent="0.2">
      <c r="A1984" s="1"/>
      <c r="S1984" s="26"/>
    </row>
    <row r="1985" spans="1:19" x14ac:dyDescent="0.2">
      <c r="A1985" s="1"/>
      <c r="S1985" s="26"/>
    </row>
    <row r="1986" spans="1:19" x14ac:dyDescent="0.2">
      <c r="A1986" s="1"/>
      <c r="S1986" s="26"/>
    </row>
    <row r="1987" spans="1:19" x14ac:dyDescent="0.2">
      <c r="A1987" s="1"/>
      <c r="S1987" s="26"/>
    </row>
    <row r="1988" spans="1:19" x14ac:dyDescent="0.2">
      <c r="A1988" s="1"/>
      <c r="S1988" s="26"/>
    </row>
    <row r="1989" spans="1:19" x14ac:dyDescent="0.2">
      <c r="A1989" s="1"/>
      <c r="S1989" s="26"/>
    </row>
    <row r="1990" spans="1:19" x14ac:dyDescent="0.2">
      <c r="A1990" s="1"/>
      <c r="S1990" s="26"/>
    </row>
    <row r="1991" spans="1:19" x14ac:dyDescent="0.2">
      <c r="A1991" s="1"/>
      <c r="S1991" s="26"/>
    </row>
    <row r="1992" spans="1:19" x14ac:dyDescent="0.2">
      <c r="A1992" s="1"/>
      <c r="S1992" s="26"/>
    </row>
    <row r="1993" spans="1:19" x14ac:dyDescent="0.2">
      <c r="A1993" s="1"/>
      <c r="S1993" s="26"/>
    </row>
    <row r="1994" spans="1:19" x14ac:dyDescent="0.2">
      <c r="A1994" s="1"/>
      <c r="S1994" s="26"/>
    </row>
    <row r="1995" spans="1:19" x14ac:dyDescent="0.2">
      <c r="A1995" s="1"/>
      <c r="S1995" s="26"/>
    </row>
    <row r="1996" spans="1:19" x14ac:dyDescent="0.2">
      <c r="A1996" s="1"/>
      <c r="S1996" s="26"/>
    </row>
    <row r="1997" spans="1:19" x14ac:dyDescent="0.2">
      <c r="A1997" s="1"/>
      <c r="S1997" s="26"/>
    </row>
    <row r="1998" spans="1:19" x14ac:dyDescent="0.2">
      <c r="A1998" s="1"/>
      <c r="S1998" s="26"/>
    </row>
    <row r="1999" spans="1:19" x14ac:dyDescent="0.2">
      <c r="A1999" s="1"/>
      <c r="S1999" s="26"/>
    </row>
    <row r="2000" spans="1:19" x14ac:dyDescent="0.2">
      <c r="A2000" s="1"/>
      <c r="S2000" s="26"/>
    </row>
    <row r="2001" spans="1:19" x14ac:dyDescent="0.2">
      <c r="A2001" s="1"/>
      <c r="S2001" s="26"/>
    </row>
    <row r="2002" spans="1:19" x14ac:dyDescent="0.2">
      <c r="A2002" s="1"/>
      <c r="S2002" s="26"/>
    </row>
    <row r="2003" spans="1:19" x14ac:dyDescent="0.2">
      <c r="A2003" s="1"/>
      <c r="S2003" s="26"/>
    </row>
    <row r="2004" spans="1:19" x14ac:dyDescent="0.2">
      <c r="A2004" s="1"/>
      <c r="S2004" s="26"/>
    </row>
    <row r="2005" spans="1:19" x14ac:dyDescent="0.2">
      <c r="A2005" s="1"/>
      <c r="S2005" s="26"/>
    </row>
    <row r="2006" spans="1:19" x14ac:dyDescent="0.2">
      <c r="A2006" s="1"/>
      <c r="S2006" s="26"/>
    </row>
    <row r="2007" spans="1:19" x14ac:dyDescent="0.2">
      <c r="A2007" s="1"/>
      <c r="S2007" s="26"/>
    </row>
    <row r="2008" spans="1:19" x14ac:dyDescent="0.2">
      <c r="A2008" s="1"/>
      <c r="S2008" s="26"/>
    </row>
    <row r="2009" spans="1:19" x14ac:dyDescent="0.2">
      <c r="A2009" s="1"/>
      <c r="S2009" s="26"/>
    </row>
    <row r="2010" spans="1:19" x14ac:dyDescent="0.2">
      <c r="A2010" s="1"/>
      <c r="S2010" s="26"/>
    </row>
    <row r="2011" spans="1:19" x14ac:dyDescent="0.2">
      <c r="A2011" s="1"/>
      <c r="S2011" s="26"/>
    </row>
    <row r="2012" spans="1:19" x14ac:dyDescent="0.2">
      <c r="A2012" s="1"/>
      <c r="S2012" s="26"/>
    </row>
    <row r="2013" spans="1:19" x14ac:dyDescent="0.2">
      <c r="A2013" s="1"/>
      <c r="S2013" s="26"/>
    </row>
    <row r="2014" spans="1:19" x14ac:dyDescent="0.2">
      <c r="A2014" s="1"/>
      <c r="S2014" s="26"/>
    </row>
    <row r="2015" spans="1:19" x14ac:dyDescent="0.2">
      <c r="A2015" s="1"/>
      <c r="S2015" s="26"/>
    </row>
    <row r="2016" spans="1:19" x14ac:dyDescent="0.2">
      <c r="A2016" s="1"/>
      <c r="S2016" s="26"/>
    </row>
    <row r="2017" spans="1:19" x14ac:dyDescent="0.2">
      <c r="A2017" s="1"/>
      <c r="S2017" s="26"/>
    </row>
    <row r="2018" spans="1:19" x14ac:dyDescent="0.2">
      <c r="A2018" s="1"/>
      <c r="S2018" s="26"/>
    </row>
    <row r="2019" spans="1:19" x14ac:dyDescent="0.2">
      <c r="A2019" s="1"/>
      <c r="S2019" s="26"/>
    </row>
    <row r="2020" spans="1:19" x14ac:dyDescent="0.2">
      <c r="A2020" s="1"/>
      <c r="S2020" s="26"/>
    </row>
    <row r="2021" spans="1:19" x14ac:dyDescent="0.2">
      <c r="A2021" s="1"/>
      <c r="S2021" s="26"/>
    </row>
    <row r="2022" spans="1:19" x14ac:dyDescent="0.2">
      <c r="A2022" s="1"/>
      <c r="S2022" s="26"/>
    </row>
    <row r="2023" spans="1:19" x14ac:dyDescent="0.2">
      <c r="A2023" s="1"/>
      <c r="S2023" s="26"/>
    </row>
    <row r="2024" spans="1:19" x14ac:dyDescent="0.2">
      <c r="A2024" s="1"/>
      <c r="S2024" s="26"/>
    </row>
    <row r="2025" spans="1:19" x14ac:dyDescent="0.2">
      <c r="A2025" s="1"/>
      <c r="S2025" s="26"/>
    </row>
    <row r="2026" spans="1:19" x14ac:dyDescent="0.2">
      <c r="A2026" s="1"/>
      <c r="S2026" s="26"/>
    </row>
    <row r="2027" spans="1:19" x14ac:dyDescent="0.2">
      <c r="A2027" s="1"/>
      <c r="S2027" s="26"/>
    </row>
    <row r="2028" spans="1:19" x14ac:dyDescent="0.2">
      <c r="A2028" s="1"/>
      <c r="S2028" s="26"/>
    </row>
    <row r="2029" spans="1:19" x14ac:dyDescent="0.2">
      <c r="A2029" s="1"/>
      <c r="S2029" s="26"/>
    </row>
    <row r="2030" spans="1:19" x14ac:dyDescent="0.2">
      <c r="A2030" s="1"/>
      <c r="S2030" s="26"/>
    </row>
    <row r="2031" spans="1:19" x14ac:dyDescent="0.2">
      <c r="A2031" s="1"/>
      <c r="S2031" s="26"/>
    </row>
    <row r="2032" spans="1:19" x14ac:dyDescent="0.2">
      <c r="A2032" s="1"/>
      <c r="S2032" s="26"/>
    </row>
    <row r="2033" spans="1:19" x14ac:dyDescent="0.2">
      <c r="A2033" s="1"/>
      <c r="S2033" s="26"/>
    </row>
    <row r="2034" spans="1:19" x14ac:dyDescent="0.2">
      <c r="A2034" s="1"/>
      <c r="S2034" s="26"/>
    </row>
    <row r="2035" spans="1:19" x14ac:dyDescent="0.2">
      <c r="A2035" s="1"/>
      <c r="S2035" s="26"/>
    </row>
    <row r="2036" spans="1:19" x14ac:dyDescent="0.2">
      <c r="A2036" s="1"/>
      <c r="S2036" s="26"/>
    </row>
    <row r="2037" spans="1:19" x14ac:dyDescent="0.2">
      <c r="A2037" s="1"/>
      <c r="S2037" s="26"/>
    </row>
    <row r="2038" spans="1:19" x14ac:dyDescent="0.2">
      <c r="A2038" s="1"/>
      <c r="S2038" s="26"/>
    </row>
    <row r="2039" spans="1:19" x14ac:dyDescent="0.2">
      <c r="A2039" s="1"/>
      <c r="S2039" s="26"/>
    </row>
    <row r="2040" spans="1:19" x14ac:dyDescent="0.2">
      <c r="A2040" s="1"/>
      <c r="S2040" s="26"/>
    </row>
    <row r="2041" spans="1:19" x14ac:dyDescent="0.2">
      <c r="A2041" s="1"/>
      <c r="S2041" s="26"/>
    </row>
    <row r="2042" spans="1:19" x14ac:dyDescent="0.2">
      <c r="A2042" s="1"/>
      <c r="S2042" s="26"/>
    </row>
    <row r="2043" spans="1:19" x14ac:dyDescent="0.2">
      <c r="A2043" s="1"/>
      <c r="S2043" s="26"/>
    </row>
    <row r="2044" spans="1:19" x14ac:dyDescent="0.2">
      <c r="A2044" s="1"/>
      <c r="S2044" s="26"/>
    </row>
    <row r="2045" spans="1:19" x14ac:dyDescent="0.2">
      <c r="A2045" s="1"/>
      <c r="S2045" s="26"/>
    </row>
    <row r="2046" spans="1:19" x14ac:dyDescent="0.2">
      <c r="A2046" s="1"/>
      <c r="S2046" s="26"/>
    </row>
    <row r="2047" spans="1:19" x14ac:dyDescent="0.2">
      <c r="A2047" s="1"/>
      <c r="S2047" s="26"/>
    </row>
    <row r="2048" spans="1:19" x14ac:dyDescent="0.2">
      <c r="A2048" s="1"/>
      <c r="S2048" s="26"/>
    </row>
    <row r="2049" spans="1:19" x14ac:dyDescent="0.2">
      <c r="A2049" s="1"/>
      <c r="S2049" s="26"/>
    </row>
    <row r="2050" spans="1:19" x14ac:dyDescent="0.2">
      <c r="A2050" s="1"/>
      <c r="S2050" s="26"/>
    </row>
    <row r="2051" spans="1:19" x14ac:dyDescent="0.2">
      <c r="A2051" s="1"/>
      <c r="S2051" s="26"/>
    </row>
    <row r="2052" spans="1:19" x14ac:dyDescent="0.2">
      <c r="A2052" s="1"/>
      <c r="S2052" s="26"/>
    </row>
    <row r="2053" spans="1:19" x14ac:dyDescent="0.2">
      <c r="A2053" s="1"/>
      <c r="S2053" s="26"/>
    </row>
    <row r="2054" spans="1:19" x14ac:dyDescent="0.2">
      <c r="A2054" s="1"/>
      <c r="S2054" s="26"/>
    </row>
    <row r="2055" spans="1:19" x14ac:dyDescent="0.2">
      <c r="A2055" s="1"/>
      <c r="S2055" s="26"/>
    </row>
    <row r="2056" spans="1:19" x14ac:dyDescent="0.2">
      <c r="A2056" s="1"/>
      <c r="S2056" s="26"/>
    </row>
    <row r="2057" spans="1:19" x14ac:dyDescent="0.2">
      <c r="A2057" s="1"/>
      <c r="S2057" s="26"/>
    </row>
    <row r="2058" spans="1:19" x14ac:dyDescent="0.2">
      <c r="A2058" s="1"/>
      <c r="S2058" s="26"/>
    </row>
    <row r="2059" spans="1:19" x14ac:dyDescent="0.2">
      <c r="A2059" s="1"/>
      <c r="S2059" s="26"/>
    </row>
    <row r="2060" spans="1:19" x14ac:dyDescent="0.2">
      <c r="A2060" s="1"/>
      <c r="S2060" s="26"/>
    </row>
    <row r="2061" spans="1:19" x14ac:dyDescent="0.2">
      <c r="A2061" s="1"/>
      <c r="S2061" s="26"/>
    </row>
    <row r="2062" spans="1:19" x14ac:dyDescent="0.2">
      <c r="A2062" s="1"/>
      <c r="S2062" s="26"/>
    </row>
    <row r="2063" spans="1:19" x14ac:dyDescent="0.2">
      <c r="A2063" s="1"/>
      <c r="S2063" s="26"/>
    </row>
    <row r="2064" spans="1:19" x14ac:dyDescent="0.2">
      <c r="A2064" s="1"/>
      <c r="S2064" s="26"/>
    </row>
    <row r="2065" spans="1:19" x14ac:dyDescent="0.2">
      <c r="A2065" s="1"/>
      <c r="S2065" s="26"/>
    </row>
    <row r="2066" spans="1:19" x14ac:dyDescent="0.2">
      <c r="A2066" s="1"/>
      <c r="S2066" s="26"/>
    </row>
    <row r="2067" spans="1:19" x14ac:dyDescent="0.2">
      <c r="A2067" s="1"/>
      <c r="S2067" s="26"/>
    </row>
    <row r="2068" spans="1:19" x14ac:dyDescent="0.2">
      <c r="A2068" s="1"/>
      <c r="S2068" s="26"/>
    </row>
    <row r="2069" spans="1:19" x14ac:dyDescent="0.2">
      <c r="A2069" s="1"/>
      <c r="S2069" s="26"/>
    </row>
    <row r="2070" spans="1:19" x14ac:dyDescent="0.2">
      <c r="A2070" s="1"/>
      <c r="S2070" s="26"/>
    </row>
    <row r="2071" spans="1:19" x14ac:dyDescent="0.2">
      <c r="A2071" s="1"/>
      <c r="S2071" s="26"/>
    </row>
    <row r="2072" spans="1:19" x14ac:dyDescent="0.2">
      <c r="A2072" s="1"/>
      <c r="S2072" s="26"/>
    </row>
    <row r="2073" spans="1:19" x14ac:dyDescent="0.2">
      <c r="A2073" s="1"/>
      <c r="S2073" s="26"/>
    </row>
    <row r="2074" spans="1:19" x14ac:dyDescent="0.2">
      <c r="A2074" s="1"/>
      <c r="S2074" s="26"/>
    </row>
    <row r="2075" spans="1:19" x14ac:dyDescent="0.2">
      <c r="A2075" s="1"/>
      <c r="S2075" s="26"/>
    </row>
    <row r="2076" spans="1:19" x14ac:dyDescent="0.2">
      <c r="A2076" s="1"/>
      <c r="S2076" s="26"/>
    </row>
    <row r="2077" spans="1:19" x14ac:dyDescent="0.2">
      <c r="A2077" s="1"/>
      <c r="S2077" s="26"/>
    </row>
    <row r="2078" spans="1:19" x14ac:dyDescent="0.2">
      <c r="A2078" s="1"/>
      <c r="S2078" s="26"/>
    </row>
    <row r="2079" spans="1:19" x14ac:dyDescent="0.2">
      <c r="A2079" s="1"/>
      <c r="S2079" s="26"/>
    </row>
    <row r="2080" spans="1:19" x14ac:dyDescent="0.2">
      <c r="A2080" s="1"/>
      <c r="S2080" s="26"/>
    </row>
    <row r="2081" spans="1:19" x14ac:dyDescent="0.2">
      <c r="A2081" s="1"/>
      <c r="S2081" s="26"/>
    </row>
    <row r="2082" spans="1:19" x14ac:dyDescent="0.2">
      <c r="A2082" s="1"/>
      <c r="S2082" s="26"/>
    </row>
    <row r="2083" spans="1:19" x14ac:dyDescent="0.2">
      <c r="A2083" s="1"/>
      <c r="S2083" s="26"/>
    </row>
    <row r="2084" spans="1:19" x14ac:dyDescent="0.2">
      <c r="A2084" s="1"/>
      <c r="S2084" s="26"/>
    </row>
    <row r="2085" spans="1:19" x14ac:dyDescent="0.2">
      <c r="A2085" s="1"/>
      <c r="S2085" s="26"/>
    </row>
    <row r="2086" spans="1:19" x14ac:dyDescent="0.2">
      <c r="A2086" s="1"/>
      <c r="S2086" s="26"/>
    </row>
    <row r="2087" spans="1:19" x14ac:dyDescent="0.2">
      <c r="A2087" s="1"/>
      <c r="S2087" s="26"/>
    </row>
    <row r="2088" spans="1:19" x14ac:dyDescent="0.2">
      <c r="A2088" s="1"/>
      <c r="S2088" s="26"/>
    </row>
    <row r="2089" spans="1:19" x14ac:dyDescent="0.2">
      <c r="A2089" s="1"/>
      <c r="S2089" s="26"/>
    </row>
    <row r="2090" spans="1:19" x14ac:dyDescent="0.2">
      <c r="A2090" s="1"/>
      <c r="S2090" s="26"/>
    </row>
    <row r="2091" spans="1:19" x14ac:dyDescent="0.2">
      <c r="A2091" s="1"/>
      <c r="S2091" s="26"/>
    </row>
    <row r="2092" spans="1:19" x14ac:dyDescent="0.2">
      <c r="A2092" s="1"/>
      <c r="S2092" s="26"/>
    </row>
    <row r="2093" spans="1:19" x14ac:dyDescent="0.2">
      <c r="A2093" s="1"/>
      <c r="S2093" s="26"/>
    </row>
    <row r="2094" spans="1:19" x14ac:dyDescent="0.2">
      <c r="A2094" s="1"/>
      <c r="S2094" s="26"/>
    </row>
    <row r="2095" spans="1:19" x14ac:dyDescent="0.2">
      <c r="A2095" s="1"/>
      <c r="S2095" s="26"/>
    </row>
    <row r="2096" spans="1:19" x14ac:dyDescent="0.2">
      <c r="A2096" s="1"/>
      <c r="S2096" s="26"/>
    </row>
    <row r="2097" spans="1:19" x14ac:dyDescent="0.2">
      <c r="A2097" s="1"/>
      <c r="S2097" s="26"/>
    </row>
    <row r="2098" spans="1:19" x14ac:dyDescent="0.2">
      <c r="A2098" s="1"/>
      <c r="S2098" s="26"/>
    </row>
    <row r="2099" spans="1:19" x14ac:dyDescent="0.2">
      <c r="A2099" s="1"/>
      <c r="S2099" s="26"/>
    </row>
    <row r="2100" spans="1:19" x14ac:dyDescent="0.2">
      <c r="A2100" s="1"/>
      <c r="S2100" s="26"/>
    </row>
    <row r="2101" spans="1:19" x14ac:dyDescent="0.2">
      <c r="A2101" s="1"/>
      <c r="S2101" s="26"/>
    </row>
    <row r="2102" spans="1:19" x14ac:dyDescent="0.2">
      <c r="A2102" s="1"/>
      <c r="S2102" s="26"/>
    </row>
    <row r="2103" spans="1:19" x14ac:dyDescent="0.2">
      <c r="A2103" s="1"/>
      <c r="S2103" s="26"/>
    </row>
    <row r="2104" spans="1:19" x14ac:dyDescent="0.2">
      <c r="A2104" s="1"/>
      <c r="S2104" s="26"/>
    </row>
    <row r="2105" spans="1:19" x14ac:dyDescent="0.2">
      <c r="A2105" s="1"/>
      <c r="S2105" s="26"/>
    </row>
    <row r="2106" spans="1:19" x14ac:dyDescent="0.2">
      <c r="A2106" s="1"/>
      <c r="S2106" s="26"/>
    </row>
    <row r="2107" spans="1:19" x14ac:dyDescent="0.2">
      <c r="A2107" s="1"/>
      <c r="S2107" s="26"/>
    </row>
    <row r="2108" spans="1:19" x14ac:dyDescent="0.2">
      <c r="A2108" s="1"/>
      <c r="S2108" s="26"/>
    </row>
    <row r="2109" spans="1:19" x14ac:dyDescent="0.2">
      <c r="A2109" s="1"/>
      <c r="S2109" s="26"/>
    </row>
    <row r="2110" spans="1:19" x14ac:dyDescent="0.2">
      <c r="A2110" s="1"/>
      <c r="S2110" s="26"/>
    </row>
    <row r="2111" spans="1:19" x14ac:dyDescent="0.2">
      <c r="A2111" s="1"/>
      <c r="S2111" s="26"/>
    </row>
    <row r="2112" spans="1:19" x14ac:dyDescent="0.2">
      <c r="A2112" s="1"/>
      <c r="S2112" s="26"/>
    </row>
    <row r="2113" spans="1:19" x14ac:dyDescent="0.2">
      <c r="A2113" s="1"/>
      <c r="S2113" s="26"/>
    </row>
    <row r="2114" spans="1:19" x14ac:dyDescent="0.2">
      <c r="A2114" s="1"/>
      <c r="S2114" s="26"/>
    </row>
    <row r="2115" spans="1:19" x14ac:dyDescent="0.2">
      <c r="A2115" s="1"/>
      <c r="S2115" s="26"/>
    </row>
    <row r="2116" spans="1:19" x14ac:dyDescent="0.2">
      <c r="A2116" s="1"/>
      <c r="S2116" s="26"/>
    </row>
    <row r="2117" spans="1:19" x14ac:dyDescent="0.2">
      <c r="A2117" s="1"/>
      <c r="S2117" s="26"/>
    </row>
    <row r="2118" spans="1:19" x14ac:dyDescent="0.2">
      <c r="A2118" s="1"/>
      <c r="S2118" s="26"/>
    </row>
    <row r="2119" spans="1:19" x14ac:dyDescent="0.2">
      <c r="A2119" s="1"/>
      <c r="S2119" s="26"/>
    </row>
    <row r="2120" spans="1:19" x14ac:dyDescent="0.2">
      <c r="A2120" s="1"/>
      <c r="S2120" s="26"/>
    </row>
    <row r="2121" spans="1:19" x14ac:dyDescent="0.2">
      <c r="A2121" s="1"/>
      <c r="S2121" s="26"/>
    </row>
    <row r="2122" spans="1:19" x14ac:dyDescent="0.2">
      <c r="A2122" s="1"/>
      <c r="S2122" s="26"/>
    </row>
    <row r="2123" spans="1:19" x14ac:dyDescent="0.2">
      <c r="A2123" s="1"/>
      <c r="S2123" s="26"/>
    </row>
    <row r="2124" spans="1:19" x14ac:dyDescent="0.2">
      <c r="A2124" s="1"/>
      <c r="S2124" s="26"/>
    </row>
    <row r="2125" spans="1:19" x14ac:dyDescent="0.2">
      <c r="A2125" s="1"/>
      <c r="S2125" s="26"/>
    </row>
    <row r="2126" spans="1:19" x14ac:dyDescent="0.2">
      <c r="A2126" s="1"/>
      <c r="S2126" s="26"/>
    </row>
    <row r="2127" spans="1:19" x14ac:dyDescent="0.2">
      <c r="A2127" s="1"/>
      <c r="S2127" s="26"/>
    </row>
    <row r="2128" spans="1:19" x14ac:dyDescent="0.2">
      <c r="A2128" s="1"/>
      <c r="S2128" s="26"/>
    </row>
    <row r="2129" spans="1:19" x14ac:dyDescent="0.2">
      <c r="A2129" s="1"/>
      <c r="S2129" s="26"/>
    </row>
    <row r="2130" spans="1:19" x14ac:dyDescent="0.2">
      <c r="A2130" s="1"/>
      <c r="S2130" s="26"/>
    </row>
    <row r="2131" spans="1:19" x14ac:dyDescent="0.2">
      <c r="A2131" s="1"/>
      <c r="S2131" s="26"/>
    </row>
    <row r="2132" spans="1:19" x14ac:dyDescent="0.2">
      <c r="A2132" s="1"/>
      <c r="S2132" s="26"/>
    </row>
    <row r="2133" spans="1:19" x14ac:dyDescent="0.2">
      <c r="A2133" s="1"/>
      <c r="S2133" s="26"/>
    </row>
    <row r="2134" spans="1:19" x14ac:dyDescent="0.2">
      <c r="A2134" s="1"/>
      <c r="S2134" s="26"/>
    </row>
    <row r="2135" spans="1:19" x14ac:dyDescent="0.2">
      <c r="A2135" s="1"/>
      <c r="S2135" s="26"/>
    </row>
    <row r="2136" spans="1:19" x14ac:dyDescent="0.2">
      <c r="A2136" s="1"/>
      <c r="S2136" s="26"/>
    </row>
    <row r="2137" spans="1:19" x14ac:dyDescent="0.2">
      <c r="A2137" s="1"/>
      <c r="S2137" s="26"/>
    </row>
    <row r="2138" spans="1:19" x14ac:dyDescent="0.2">
      <c r="A2138" s="1"/>
      <c r="S2138" s="26"/>
    </row>
    <row r="2139" spans="1:19" x14ac:dyDescent="0.2">
      <c r="A2139" s="1"/>
      <c r="S2139" s="26"/>
    </row>
    <row r="2140" spans="1:19" x14ac:dyDescent="0.2">
      <c r="A2140" s="1"/>
      <c r="S2140" s="26"/>
    </row>
    <row r="2141" spans="1:19" x14ac:dyDescent="0.2">
      <c r="A2141" s="1"/>
      <c r="S2141" s="26"/>
    </row>
    <row r="2142" spans="1:19" x14ac:dyDescent="0.2">
      <c r="A2142" s="1"/>
      <c r="S2142" s="26"/>
    </row>
    <row r="2143" spans="1:19" x14ac:dyDescent="0.2">
      <c r="A2143" s="1"/>
      <c r="S2143" s="26"/>
    </row>
    <row r="2144" spans="1:19" x14ac:dyDescent="0.2">
      <c r="A2144" s="1"/>
      <c r="S2144" s="26"/>
    </row>
    <row r="2145" spans="1:19" x14ac:dyDescent="0.2">
      <c r="A2145" s="1"/>
      <c r="S2145" s="26"/>
    </row>
    <row r="2146" spans="1:19" x14ac:dyDescent="0.2">
      <c r="A2146" s="1"/>
      <c r="S2146" s="26"/>
    </row>
    <row r="2147" spans="1:19" x14ac:dyDescent="0.2">
      <c r="A2147" s="1"/>
      <c r="S2147" s="26"/>
    </row>
    <row r="2148" spans="1:19" x14ac:dyDescent="0.2">
      <c r="A2148" s="1"/>
      <c r="S2148" s="26"/>
    </row>
    <row r="2149" spans="1:19" x14ac:dyDescent="0.2">
      <c r="A2149" s="1"/>
      <c r="S2149" s="26"/>
    </row>
    <row r="2150" spans="1:19" x14ac:dyDescent="0.2">
      <c r="A2150" s="1"/>
      <c r="S2150" s="26"/>
    </row>
    <row r="2151" spans="1:19" x14ac:dyDescent="0.2">
      <c r="A2151" s="1"/>
      <c r="S2151" s="26"/>
    </row>
    <row r="2152" spans="1:19" x14ac:dyDescent="0.2">
      <c r="A2152" s="1"/>
      <c r="S2152" s="26"/>
    </row>
    <row r="2153" spans="1:19" x14ac:dyDescent="0.2">
      <c r="A2153" s="1"/>
      <c r="S2153" s="26"/>
    </row>
    <row r="2154" spans="1:19" x14ac:dyDescent="0.2">
      <c r="A2154" s="1"/>
      <c r="S2154" s="26"/>
    </row>
    <row r="2155" spans="1:19" x14ac:dyDescent="0.2">
      <c r="A2155" s="1"/>
      <c r="S2155" s="26"/>
    </row>
    <row r="2156" spans="1:19" x14ac:dyDescent="0.2">
      <c r="A2156" s="1"/>
      <c r="S2156" s="26"/>
    </row>
    <row r="2157" spans="1:19" x14ac:dyDescent="0.2">
      <c r="A2157" s="1"/>
      <c r="S2157" s="26"/>
    </row>
    <row r="2158" spans="1:19" x14ac:dyDescent="0.2">
      <c r="A2158" s="1"/>
      <c r="S2158" s="26"/>
    </row>
    <row r="2159" spans="1:19" x14ac:dyDescent="0.2">
      <c r="A2159" s="1"/>
      <c r="S2159" s="26"/>
    </row>
    <row r="2160" spans="1:19" x14ac:dyDescent="0.2">
      <c r="A2160" s="1"/>
      <c r="S2160" s="26"/>
    </row>
    <row r="2161" spans="1:19" x14ac:dyDescent="0.2">
      <c r="A2161" s="1"/>
      <c r="S2161" s="26"/>
    </row>
    <row r="2162" spans="1:19" x14ac:dyDescent="0.2">
      <c r="A2162" s="1"/>
      <c r="S2162" s="26"/>
    </row>
    <row r="2163" spans="1:19" x14ac:dyDescent="0.2">
      <c r="A2163" s="1"/>
      <c r="S2163" s="26"/>
    </row>
    <row r="2164" spans="1:19" x14ac:dyDescent="0.2">
      <c r="A2164" s="1"/>
      <c r="S2164" s="26"/>
    </row>
    <row r="2165" spans="1:19" x14ac:dyDescent="0.2">
      <c r="A2165" s="1"/>
      <c r="S2165" s="26"/>
    </row>
    <row r="2166" spans="1:19" x14ac:dyDescent="0.2">
      <c r="A2166" s="1"/>
      <c r="S2166" s="26"/>
    </row>
    <row r="2167" spans="1:19" x14ac:dyDescent="0.2">
      <c r="A2167" s="1"/>
      <c r="S2167" s="26"/>
    </row>
    <row r="2168" spans="1:19" x14ac:dyDescent="0.2">
      <c r="A2168" s="1"/>
      <c r="S2168" s="26"/>
    </row>
    <row r="2169" spans="1:19" x14ac:dyDescent="0.2">
      <c r="A2169" s="1"/>
      <c r="S2169" s="26"/>
    </row>
    <row r="2170" spans="1:19" x14ac:dyDescent="0.2">
      <c r="A2170" s="1"/>
      <c r="S2170" s="26"/>
    </row>
    <row r="2171" spans="1:19" x14ac:dyDescent="0.2">
      <c r="A2171" s="1"/>
      <c r="S2171" s="26"/>
    </row>
    <row r="2172" spans="1:19" x14ac:dyDescent="0.2">
      <c r="A2172" s="1"/>
      <c r="S2172" s="26"/>
    </row>
    <row r="2173" spans="1:19" x14ac:dyDescent="0.2">
      <c r="A2173" s="1"/>
      <c r="S2173" s="26"/>
    </row>
    <row r="2174" spans="1:19" x14ac:dyDescent="0.2">
      <c r="A2174" s="1"/>
      <c r="S2174" s="26"/>
    </row>
    <row r="2175" spans="1:19" x14ac:dyDescent="0.2">
      <c r="A2175" s="1"/>
      <c r="S2175" s="26"/>
    </row>
    <row r="2176" spans="1:19" x14ac:dyDescent="0.2">
      <c r="A2176" s="1"/>
      <c r="S2176" s="26"/>
    </row>
    <row r="2177" spans="1:19" x14ac:dyDescent="0.2">
      <c r="A2177" s="1"/>
      <c r="S2177" s="26"/>
    </row>
    <row r="2178" spans="1:19" x14ac:dyDescent="0.2">
      <c r="A2178" s="1"/>
      <c r="S2178" s="26"/>
    </row>
    <row r="2179" spans="1:19" x14ac:dyDescent="0.2">
      <c r="A2179" s="1"/>
      <c r="S2179" s="26"/>
    </row>
    <row r="2180" spans="1:19" x14ac:dyDescent="0.2">
      <c r="A2180" s="1"/>
      <c r="S2180" s="26"/>
    </row>
    <row r="2181" spans="1:19" x14ac:dyDescent="0.2">
      <c r="A2181" s="1"/>
      <c r="S2181" s="26"/>
    </row>
    <row r="2182" spans="1:19" x14ac:dyDescent="0.2">
      <c r="A2182" s="1"/>
      <c r="S2182" s="26"/>
    </row>
    <row r="2183" spans="1:19" x14ac:dyDescent="0.2">
      <c r="A2183" s="1"/>
      <c r="S2183" s="26"/>
    </row>
    <row r="2184" spans="1:19" x14ac:dyDescent="0.2">
      <c r="A2184" s="1"/>
      <c r="S2184" s="26"/>
    </row>
    <row r="2185" spans="1:19" x14ac:dyDescent="0.2">
      <c r="A2185" s="1"/>
      <c r="S2185" s="26"/>
    </row>
    <row r="2186" spans="1:19" x14ac:dyDescent="0.2">
      <c r="A2186" s="1"/>
      <c r="S2186" s="26"/>
    </row>
    <row r="2187" spans="1:19" x14ac:dyDescent="0.2">
      <c r="A2187" s="1"/>
      <c r="S2187" s="26"/>
    </row>
    <row r="2188" spans="1:19" x14ac:dyDescent="0.2">
      <c r="A2188" s="1"/>
      <c r="S2188" s="26"/>
    </row>
    <row r="2189" spans="1:19" x14ac:dyDescent="0.2">
      <c r="A2189" s="1"/>
      <c r="S2189" s="26"/>
    </row>
    <row r="2190" spans="1:19" x14ac:dyDescent="0.2">
      <c r="A2190" s="1"/>
      <c r="S2190" s="26"/>
    </row>
    <row r="2191" spans="1:19" x14ac:dyDescent="0.2">
      <c r="A2191" s="1"/>
      <c r="S2191" s="26"/>
    </row>
    <row r="2192" spans="1:19" x14ac:dyDescent="0.2">
      <c r="A2192" s="1"/>
      <c r="S2192" s="26"/>
    </row>
    <row r="2193" spans="1:19" x14ac:dyDescent="0.2">
      <c r="A2193" s="1"/>
      <c r="S2193" s="26"/>
    </row>
    <row r="2194" spans="1:19" x14ac:dyDescent="0.2">
      <c r="A2194" s="1"/>
      <c r="S2194" s="26"/>
    </row>
    <row r="2195" spans="1:19" x14ac:dyDescent="0.2">
      <c r="A2195" s="1"/>
      <c r="S2195" s="26"/>
    </row>
    <row r="2196" spans="1:19" x14ac:dyDescent="0.2">
      <c r="A2196" s="1"/>
      <c r="S2196" s="26"/>
    </row>
    <row r="2197" spans="1:19" x14ac:dyDescent="0.2">
      <c r="A2197" s="1"/>
      <c r="S2197" s="26"/>
    </row>
    <row r="2198" spans="1:19" x14ac:dyDescent="0.2">
      <c r="A2198" s="1"/>
      <c r="S2198" s="26"/>
    </row>
    <row r="2199" spans="1:19" x14ac:dyDescent="0.2">
      <c r="A2199" s="1"/>
      <c r="S2199" s="26"/>
    </row>
    <row r="2200" spans="1:19" x14ac:dyDescent="0.2">
      <c r="A2200" s="1"/>
      <c r="S2200" s="26"/>
    </row>
    <row r="2201" spans="1:19" x14ac:dyDescent="0.2">
      <c r="A2201" s="1"/>
      <c r="S2201" s="26"/>
    </row>
    <row r="2202" spans="1:19" x14ac:dyDescent="0.2">
      <c r="A2202" s="1"/>
      <c r="S2202" s="26"/>
    </row>
    <row r="2203" spans="1:19" x14ac:dyDescent="0.2">
      <c r="A2203" s="1"/>
      <c r="S2203" s="26"/>
    </row>
    <row r="2204" spans="1:19" x14ac:dyDescent="0.2">
      <c r="A2204" s="1"/>
      <c r="S2204" s="26"/>
    </row>
    <row r="2205" spans="1:19" x14ac:dyDescent="0.2">
      <c r="A2205" s="1"/>
      <c r="S2205" s="26"/>
    </row>
    <row r="2206" spans="1:19" x14ac:dyDescent="0.2">
      <c r="A2206" s="1"/>
      <c r="S2206" s="26"/>
    </row>
    <row r="2207" spans="1:19" x14ac:dyDescent="0.2">
      <c r="A2207" s="1"/>
      <c r="S2207" s="26"/>
    </row>
    <row r="2208" spans="1:19" x14ac:dyDescent="0.2">
      <c r="A2208" s="1"/>
      <c r="S2208" s="26"/>
    </row>
    <row r="2209" spans="1:19" x14ac:dyDescent="0.2">
      <c r="A2209" s="1"/>
      <c r="S2209" s="26"/>
    </row>
    <row r="2210" spans="1:19" x14ac:dyDescent="0.2">
      <c r="A2210" s="1"/>
      <c r="S2210" s="26"/>
    </row>
    <row r="2211" spans="1:19" x14ac:dyDescent="0.2">
      <c r="A2211" s="1"/>
      <c r="S2211" s="26"/>
    </row>
    <row r="2212" spans="1:19" x14ac:dyDescent="0.2">
      <c r="A2212" s="1"/>
      <c r="S2212" s="26"/>
    </row>
    <row r="2213" spans="1:19" x14ac:dyDescent="0.2">
      <c r="A2213" s="1"/>
      <c r="S2213" s="26"/>
    </row>
    <row r="2214" spans="1:19" x14ac:dyDescent="0.2">
      <c r="A2214" s="1"/>
      <c r="S2214" s="26"/>
    </row>
    <row r="2215" spans="1:19" x14ac:dyDescent="0.2">
      <c r="A2215" s="1"/>
      <c r="S2215" s="26"/>
    </row>
    <row r="2216" spans="1:19" x14ac:dyDescent="0.2">
      <c r="A2216" s="1"/>
      <c r="S2216" s="26"/>
    </row>
    <row r="2217" spans="1:19" x14ac:dyDescent="0.2">
      <c r="A2217" s="1"/>
      <c r="S2217" s="26"/>
    </row>
    <row r="2218" spans="1:19" x14ac:dyDescent="0.2">
      <c r="A2218" s="1"/>
      <c r="S2218" s="26"/>
    </row>
    <row r="2219" spans="1:19" x14ac:dyDescent="0.2">
      <c r="A2219" s="1"/>
      <c r="S2219" s="26"/>
    </row>
    <row r="2220" spans="1:19" x14ac:dyDescent="0.2">
      <c r="A2220" s="1"/>
      <c r="S2220" s="26"/>
    </row>
    <row r="2221" spans="1:19" x14ac:dyDescent="0.2">
      <c r="A2221" s="1"/>
      <c r="S2221" s="26"/>
    </row>
    <row r="2222" spans="1:19" x14ac:dyDescent="0.2">
      <c r="A2222" s="1"/>
      <c r="S2222" s="26"/>
    </row>
    <row r="2223" spans="1:19" x14ac:dyDescent="0.2">
      <c r="A2223" s="1"/>
      <c r="S2223" s="26"/>
    </row>
    <row r="2224" spans="1:19" x14ac:dyDescent="0.2">
      <c r="A2224" s="1"/>
      <c r="S2224" s="26"/>
    </row>
    <row r="2225" spans="1:19" x14ac:dyDescent="0.2">
      <c r="A2225" s="1"/>
      <c r="S2225" s="26"/>
    </row>
    <row r="2226" spans="1:19" x14ac:dyDescent="0.2">
      <c r="A2226" s="1"/>
      <c r="S2226" s="26"/>
    </row>
    <row r="2227" spans="1:19" x14ac:dyDescent="0.2">
      <c r="A2227" s="1"/>
      <c r="S2227" s="26"/>
    </row>
    <row r="2228" spans="1:19" x14ac:dyDescent="0.2">
      <c r="A2228" s="1"/>
      <c r="S2228" s="26"/>
    </row>
    <row r="2229" spans="1:19" x14ac:dyDescent="0.2">
      <c r="A2229" s="1"/>
      <c r="S2229" s="26"/>
    </row>
    <row r="2230" spans="1:19" x14ac:dyDescent="0.2">
      <c r="A2230" s="1"/>
      <c r="S2230" s="26"/>
    </row>
    <row r="2231" spans="1:19" x14ac:dyDescent="0.2">
      <c r="A2231" s="1"/>
      <c r="S2231" s="26"/>
    </row>
    <row r="2232" spans="1:19" x14ac:dyDescent="0.2">
      <c r="A2232" s="1"/>
      <c r="S2232" s="26"/>
    </row>
    <row r="2233" spans="1:19" x14ac:dyDescent="0.2">
      <c r="A2233" s="1"/>
      <c r="S2233" s="26"/>
    </row>
    <row r="2234" spans="1:19" x14ac:dyDescent="0.2">
      <c r="A2234" s="1"/>
      <c r="S2234" s="26"/>
    </row>
    <row r="2235" spans="1:19" x14ac:dyDescent="0.2">
      <c r="A2235" s="1"/>
      <c r="S2235" s="26"/>
    </row>
    <row r="2236" spans="1:19" x14ac:dyDescent="0.2">
      <c r="A2236" s="1"/>
      <c r="S2236" s="26"/>
    </row>
    <row r="2237" spans="1:19" x14ac:dyDescent="0.2">
      <c r="A2237" s="1"/>
      <c r="S2237" s="26"/>
    </row>
    <row r="2238" spans="1:19" x14ac:dyDescent="0.2">
      <c r="A2238" s="1"/>
      <c r="S2238" s="26"/>
    </row>
    <row r="2239" spans="1:19" x14ac:dyDescent="0.2">
      <c r="A2239" s="1"/>
      <c r="S2239" s="26"/>
    </row>
    <row r="2240" spans="1:19" x14ac:dyDescent="0.2">
      <c r="A2240" s="1"/>
      <c r="S2240" s="26"/>
    </row>
    <row r="2241" spans="1:19" x14ac:dyDescent="0.2">
      <c r="A2241" s="1"/>
      <c r="S2241" s="26"/>
    </row>
    <row r="2242" spans="1:19" x14ac:dyDescent="0.2">
      <c r="A2242" s="1"/>
      <c r="S2242" s="26"/>
    </row>
    <row r="2243" spans="1:19" x14ac:dyDescent="0.2">
      <c r="A2243" s="1"/>
      <c r="S2243" s="26"/>
    </row>
    <row r="2244" spans="1:19" x14ac:dyDescent="0.2">
      <c r="A2244" s="1"/>
      <c r="S2244" s="26"/>
    </row>
    <row r="2245" spans="1:19" x14ac:dyDescent="0.2">
      <c r="A2245" s="1"/>
      <c r="S2245" s="26"/>
    </row>
    <row r="2246" spans="1:19" x14ac:dyDescent="0.2">
      <c r="A2246" s="1"/>
      <c r="S2246" s="26"/>
    </row>
    <row r="2247" spans="1:19" x14ac:dyDescent="0.2">
      <c r="A2247" s="1"/>
      <c r="S2247" s="26"/>
    </row>
    <row r="2248" spans="1:19" x14ac:dyDescent="0.2">
      <c r="A2248" s="1"/>
      <c r="S2248" s="26"/>
    </row>
    <row r="2249" spans="1:19" x14ac:dyDescent="0.2">
      <c r="A2249" s="1"/>
      <c r="S2249" s="26"/>
    </row>
    <row r="2250" spans="1:19" x14ac:dyDescent="0.2">
      <c r="A2250" s="1"/>
      <c r="S2250" s="26"/>
    </row>
    <row r="2251" spans="1:19" x14ac:dyDescent="0.2">
      <c r="A2251" s="1"/>
      <c r="S2251" s="26"/>
    </row>
    <row r="2252" spans="1:19" x14ac:dyDescent="0.2">
      <c r="A2252" s="1"/>
      <c r="S2252" s="26"/>
    </row>
    <row r="2253" spans="1:19" x14ac:dyDescent="0.2">
      <c r="A2253" s="1"/>
      <c r="S2253" s="26"/>
    </row>
    <row r="2254" spans="1:19" x14ac:dyDescent="0.2">
      <c r="A2254" s="1"/>
      <c r="S2254" s="26"/>
    </row>
    <row r="2255" spans="1:19" x14ac:dyDescent="0.2">
      <c r="A2255" s="1"/>
      <c r="S2255" s="26"/>
    </row>
    <row r="2256" spans="1:19" x14ac:dyDescent="0.2">
      <c r="A2256" s="1"/>
      <c r="S2256" s="26"/>
    </row>
    <row r="2257" spans="1:19" x14ac:dyDescent="0.2">
      <c r="A2257" s="1"/>
      <c r="S2257" s="26"/>
    </row>
    <row r="2258" spans="1:19" x14ac:dyDescent="0.2">
      <c r="A2258" s="1"/>
      <c r="S2258" s="26"/>
    </row>
    <row r="2259" spans="1:19" x14ac:dyDescent="0.2">
      <c r="A2259" s="1"/>
      <c r="S2259" s="26"/>
    </row>
    <row r="2260" spans="1:19" x14ac:dyDescent="0.2">
      <c r="A2260" s="1"/>
      <c r="S2260" s="26"/>
    </row>
    <row r="2261" spans="1:19" x14ac:dyDescent="0.2">
      <c r="A2261" s="1"/>
      <c r="S2261" s="26"/>
    </row>
    <row r="2262" spans="1:19" x14ac:dyDescent="0.2">
      <c r="A2262" s="1"/>
      <c r="S2262" s="26"/>
    </row>
    <row r="2263" spans="1:19" x14ac:dyDescent="0.2">
      <c r="A2263" s="1"/>
      <c r="S2263" s="26"/>
    </row>
    <row r="2264" spans="1:19" x14ac:dyDescent="0.2">
      <c r="A2264" s="1"/>
      <c r="S2264" s="26"/>
    </row>
    <row r="2265" spans="1:19" x14ac:dyDescent="0.2">
      <c r="A2265" s="1"/>
      <c r="S2265" s="26"/>
    </row>
    <row r="2266" spans="1:19" x14ac:dyDescent="0.2">
      <c r="A2266" s="1"/>
      <c r="S2266" s="26"/>
    </row>
    <row r="2267" spans="1:19" x14ac:dyDescent="0.2">
      <c r="A2267" s="1"/>
      <c r="S2267" s="26"/>
    </row>
    <row r="2268" spans="1:19" x14ac:dyDescent="0.2">
      <c r="A2268" s="1"/>
      <c r="S2268" s="26"/>
    </row>
    <row r="2269" spans="1:19" x14ac:dyDescent="0.2">
      <c r="A2269" s="1"/>
      <c r="S2269" s="26"/>
    </row>
    <row r="2270" spans="1:19" x14ac:dyDescent="0.2">
      <c r="A2270" s="1"/>
      <c r="S2270" s="26"/>
    </row>
    <row r="2271" spans="1:19" x14ac:dyDescent="0.2">
      <c r="A2271" s="1"/>
      <c r="S2271" s="26"/>
    </row>
    <row r="2272" spans="1:19" x14ac:dyDescent="0.2">
      <c r="A2272" s="1"/>
      <c r="S2272" s="26"/>
    </row>
    <row r="2273" spans="1:19" x14ac:dyDescent="0.2">
      <c r="A2273" s="1"/>
      <c r="S2273" s="26"/>
    </row>
    <row r="2274" spans="1:19" x14ac:dyDescent="0.2">
      <c r="A2274" s="1"/>
      <c r="S2274" s="26"/>
    </row>
    <row r="2275" spans="1:19" x14ac:dyDescent="0.2">
      <c r="A2275" s="1"/>
      <c r="S2275" s="26"/>
    </row>
    <row r="2276" spans="1:19" x14ac:dyDescent="0.2">
      <c r="A2276" s="1"/>
      <c r="S2276" s="26"/>
    </row>
    <row r="2277" spans="1:19" x14ac:dyDescent="0.2">
      <c r="A2277" s="1"/>
      <c r="S2277" s="26"/>
    </row>
    <row r="2278" spans="1:19" x14ac:dyDescent="0.2">
      <c r="A2278" s="1"/>
      <c r="S2278" s="26"/>
    </row>
    <row r="2279" spans="1:19" x14ac:dyDescent="0.2">
      <c r="A2279" s="1"/>
      <c r="S2279" s="26"/>
    </row>
    <row r="2280" spans="1:19" x14ac:dyDescent="0.2">
      <c r="A2280" s="1"/>
      <c r="S2280" s="26"/>
    </row>
    <row r="2281" spans="1:19" x14ac:dyDescent="0.2">
      <c r="A2281" s="1"/>
      <c r="S2281" s="26"/>
    </row>
    <row r="2282" spans="1:19" x14ac:dyDescent="0.2">
      <c r="A2282" s="1"/>
      <c r="S2282" s="26"/>
    </row>
    <row r="2283" spans="1:19" x14ac:dyDescent="0.2">
      <c r="A2283" s="1"/>
      <c r="S2283" s="26"/>
    </row>
    <row r="2284" spans="1:19" x14ac:dyDescent="0.2">
      <c r="A2284" s="1"/>
      <c r="S2284" s="26"/>
    </row>
    <row r="2285" spans="1:19" x14ac:dyDescent="0.2">
      <c r="A2285" s="1"/>
      <c r="S2285" s="26"/>
    </row>
    <row r="2286" spans="1:19" x14ac:dyDescent="0.2">
      <c r="A2286" s="1"/>
      <c r="S2286" s="26"/>
    </row>
    <row r="2287" spans="1:19" x14ac:dyDescent="0.2">
      <c r="A2287" s="1"/>
      <c r="S2287" s="26"/>
    </row>
    <row r="2288" spans="1:19" x14ac:dyDescent="0.2">
      <c r="A2288" s="1"/>
      <c r="S2288" s="26"/>
    </row>
    <row r="2289" spans="1:19" x14ac:dyDescent="0.2">
      <c r="A2289" s="1"/>
      <c r="S2289" s="26"/>
    </row>
    <row r="2290" spans="1:19" x14ac:dyDescent="0.2">
      <c r="A2290" s="1"/>
      <c r="S2290" s="26"/>
    </row>
    <row r="2291" spans="1:19" x14ac:dyDescent="0.2">
      <c r="A2291" s="1"/>
      <c r="S2291" s="26"/>
    </row>
    <row r="2292" spans="1:19" x14ac:dyDescent="0.2">
      <c r="A2292" s="1"/>
      <c r="S2292" s="26"/>
    </row>
    <row r="2293" spans="1:19" x14ac:dyDescent="0.2">
      <c r="A2293" s="1"/>
      <c r="S2293" s="26"/>
    </row>
    <row r="2294" spans="1:19" x14ac:dyDescent="0.2">
      <c r="A2294" s="1"/>
      <c r="S2294" s="26"/>
    </row>
    <row r="2295" spans="1:19" x14ac:dyDescent="0.2">
      <c r="A2295" s="1"/>
      <c r="S2295" s="26"/>
    </row>
    <row r="2296" spans="1:19" x14ac:dyDescent="0.2">
      <c r="A2296" s="1"/>
      <c r="S2296" s="26"/>
    </row>
    <row r="2297" spans="1:19" x14ac:dyDescent="0.2">
      <c r="A2297" s="1"/>
      <c r="S2297" s="26"/>
    </row>
    <row r="2298" spans="1:19" x14ac:dyDescent="0.2">
      <c r="A2298" s="1"/>
      <c r="S2298" s="26"/>
    </row>
    <row r="2299" spans="1:19" x14ac:dyDescent="0.2">
      <c r="A2299" s="1"/>
      <c r="S2299" s="26"/>
    </row>
    <row r="2300" spans="1:19" x14ac:dyDescent="0.2">
      <c r="A2300" s="1"/>
      <c r="S2300" s="26"/>
    </row>
    <row r="2301" spans="1:19" x14ac:dyDescent="0.2">
      <c r="A2301" s="1"/>
      <c r="S2301" s="26"/>
    </row>
    <row r="2302" spans="1:19" x14ac:dyDescent="0.2">
      <c r="A2302" s="1"/>
      <c r="S2302" s="26"/>
    </row>
    <row r="2303" spans="1:19" x14ac:dyDescent="0.2">
      <c r="A2303" s="1"/>
      <c r="S2303" s="26"/>
    </row>
    <row r="2304" spans="1:19" x14ac:dyDescent="0.2">
      <c r="A2304" s="1"/>
      <c r="S2304" s="26"/>
    </row>
    <row r="2305" spans="1:19" x14ac:dyDescent="0.2">
      <c r="A2305" s="1"/>
      <c r="S2305" s="26"/>
    </row>
    <row r="2306" spans="1:19" x14ac:dyDescent="0.2">
      <c r="A2306" s="1"/>
      <c r="S2306" s="26"/>
    </row>
    <row r="2307" spans="1:19" x14ac:dyDescent="0.2">
      <c r="A2307" s="1"/>
      <c r="S2307" s="26"/>
    </row>
    <row r="2308" spans="1:19" x14ac:dyDescent="0.2">
      <c r="A2308" s="1"/>
      <c r="S2308" s="26"/>
    </row>
    <row r="2309" spans="1:19" x14ac:dyDescent="0.2">
      <c r="A2309" s="1"/>
      <c r="S2309" s="26"/>
    </row>
    <row r="2310" spans="1:19" x14ac:dyDescent="0.2">
      <c r="A2310" s="1"/>
      <c r="S2310" s="26"/>
    </row>
    <row r="2311" spans="1:19" x14ac:dyDescent="0.2">
      <c r="A2311" s="1"/>
      <c r="S2311" s="26"/>
    </row>
    <row r="2312" spans="1:19" x14ac:dyDescent="0.2">
      <c r="A2312" s="1"/>
      <c r="S2312" s="26"/>
    </row>
    <row r="2313" spans="1:19" x14ac:dyDescent="0.2">
      <c r="A2313" s="1"/>
      <c r="S2313" s="26"/>
    </row>
    <row r="2314" spans="1:19" x14ac:dyDescent="0.2">
      <c r="A2314" s="1"/>
      <c r="S2314" s="26"/>
    </row>
    <row r="2315" spans="1:19" x14ac:dyDescent="0.2">
      <c r="A2315" s="1"/>
      <c r="S2315" s="26"/>
    </row>
    <row r="2316" spans="1:19" x14ac:dyDescent="0.2">
      <c r="A2316" s="1"/>
      <c r="S2316" s="26"/>
    </row>
    <row r="2317" spans="1:19" x14ac:dyDescent="0.2">
      <c r="A2317" s="1"/>
      <c r="S2317" s="26"/>
    </row>
    <row r="2318" spans="1:19" x14ac:dyDescent="0.2">
      <c r="A2318" s="1"/>
      <c r="S2318" s="26"/>
    </row>
    <row r="2319" spans="1:19" x14ac:dyDescent="0.2">
      <c r="A2319" s="1"/>
      <c r="S2319" s="26"/>
    </row>
    <row r="2320" spans="1:19" x14ac:dyDescent="0.2">
      <c r="A2320" s="1"/>
      <c r="S2320" s="26"/>
    </row>
    <row r="2321" spans="1:19" x14ac:dyDescent="0.2">
      <c r="A2321" s="1"/>
      <c r="S2321" s="26"/>
    </row>
    <row r="2322" spans="1:19" x14ac:dyDescent="0.2">
      <c r="A2322" s="1"/>
      <c r="S2322" s="26"/>
    </row>
    <row r="2323" spans="1:19" x14ac:dyDescent="0.2">
      <c r="A2323" s="1"/>
      <c r="S2323" s="26"/>
    </row>
    <row r="2324" spans="1:19" x14ac:dyDescent="0.2">
      <c r="A2324" s="1"/>
      <c r="S2324" s="26"/>
    </row>
    <row r="2325" spans="1:19" x14ac:dyDescent="0.2">
      <c r="A2325" s="1"/>
      <c r="S2325" s="26"/>
    </row>
    <row r="2326" spans="1:19" x14ac:dyDescent="0.2">
      <c r="A2326" s="1"/>
      <c r="S2326" s="26"/>
    </row>
    <row r="2327" spans="1:19" x14ac:dyDescent="0.2">
      <c r="A2327" s="1"/>
      <c r="S2327" s="26"/>
    </row>
    <row r="2328" spans="1:19" x14ac:dyDescent="0.2">
      <c r="A2328" s="1"/>
      <c r="S2328" s="26"/>
    </row>
    <row r="2329" spans="1:19" x14ac:dyDescent="0.2">
      <c r="A2329" s="1"/>
      <c r="S2329" s="26"/>
    </row>
    <row r="2330" spans="1:19" x14ac:dyDescent="0.2">
      <c r="A2330" s="1"/>
      <c r="S2330" s="26"/>
    </row>
    <row r="2331" spans="1:19" x14ac:dyDescent="0.2">
      <c r="A2331" s="1"/>
      <c r="S2331" s="26"/>
    </row>
    <row r="2332" spans="1:19" x14ac:dyDescent="0.2">
      <c r="A2332" s="1"/>
      <c r="S2332" s="26"/>
    </row>
    <row r="2333" spans="1:19" x14ac:dyDescent="0.2">
      <c r="A2333" s="1"/>
      <c r="S2333" s="26"/>
    </row>
    <row r="2334" spans="1:19" x14ac:dyDescent="0.2">
      <c r="A2334" s="1"/>
      <c r="S2334" s="26"/>
    </row>
    <row r="2335" spans="1:19" x14ac:dyDescent="0.2">
      <c r="A2335" s="1"/>
      <c r="S2335" s="26"/>
    </row>
    <row r="2336" spans="1:19" x14ac:dyDescent="0.2">
      <c r="A2336" s="1"/>
      <c r="S2336" s="26"/>
    </row>
    <row r="2337" spans="1:19" x14ac:dyDescent="0.2">
      <c r="A2337" s="1"/>
      <c r="S2337" s="26"/>
    </row>
    <row r="2338" spans="1:19" x14ac:dyDescent="0.2">
      <c r="A2338" s="1"/>
      <c r="S2338" s="26"/>
    </row>
    <row r="2339" spans="1:19" x14ac:dyDescent="0.2">
      <c r="A2339" s="1"/>
      <c r="S2339" s="26"/>
    </row>
    <row r="2340" spans="1:19" x14ac:dyDescent="0.2">
      <c r="A2340" s="1"/>
      <c r="S2340" s="26"/>
    </row>
    <row r="2341" spans="1:19" x14ac:dyDescent="0.2">
      <c r="A2341" s="1"/>
      <c r="S2341" s="26"/>
    </row>
    <row r="2342" spans="1:19" x14ac:dyDescent="0.2">
      <c r="A2342" s="1"/>
      <c r="S2342" s="26"/>
    </row>
    <row r="2343" spans="1:19" x14ac:dyDescent="0.2">
      <c r="A2343" s="1"/>
      <c r="S2343" s="26"/>
    </row>
    <row r="2344" spans="1:19" x14ac:dyDescent="0.2">
      <c r="A2344" s="1"/>
      <c r="S2344" s="26"/>
    </row>
    <row r="2345" spans="1:19" x14ac:dyDescent="0.2">
      <c r="A2345" s="1"/>
      <c r="S2345" s="26"/>
    </row>
    <row r="2346" spans="1:19" x14ac:dyDescent="0.2">
      <c r="A2346" s="1"/>
      <c r="S2346" s="26"/>
    </row>
    <row r="2347" spans="1:19" x14ac:dyDescent="0.2">
      <c r="A2347" s="1"/>
      <c r="S2347" s="26"/>
    </row>
    <row r="2348" spans="1:19" x14ac:dyDescent="0.2">
      <c r="A2348" s="1"/>
      <c r="S2348" s="26"/>
    </row>
    <row r="2349" spans="1:19" x14ac:dyDescent="0.2">
      <c r="A2349" s="1"/>
      <c r="S2349" s="26"/>
    </row>
    <row r="2350" spans="1:19" x14ac:dyDescent="0.2">
      <c r="A2350" s="1"/>
      <c r="S2350" s="26"/>
    </row>
    <row r="2351" spans="1:19" x14ac:dyDescent="0.2">
      <c r="A2351" s="1"/>
      <c r="S2351" s="26"/>
    </row>
    <row r="2352" spans="1:19" x14ac:dyDescent="0.2">
      <c r="A2352" s="1"/>
      <c r="S2352" s="26"/>
    </row>
    <row r="2353" spans="1:19" x14ac:dyDescent="0.2">
      <c r="A2353" s="1"/>
      <c r="S2353" s="26"/>
    </row>
    <row r="2354" spans="1:19" x14ac:dyDescent="0.2">
      <c r="A2354" s="1"/>
      <c r="S2354" s="26"/>
    </row>
    <row r="2355" spans="1:19" x14ac:dyDescent="0.2">
      <c r="A2355" s="1"/>
      <c r="S2355" s="26"/>
    </row>
    <row r="2356" spans="1:19" x14ac:dyDescent="0.2">
      <c r="A2356" s="1"/>
      <c r="S2356" s="26"/>
    </row>
    <row r="2357" spans="1:19" x14ac:dyDescent="0.2">
      <c r="A2357" s="1"/>
      <c r="S2357" s="26"/>
    </row>
    <row r="2358" spans="1:19" x14ac:dyDescent="0.2">
      <c r="A2358" s="1"/>
      <c r="S2358" s="26"/>
    </row>
    <row r="2359" spans="1:19" x14ac:dyDescent="0.2">
      <c r="A2359" s="1"/>
      <c r="S2359" s="26"/>
    </row>
    <row r="2360" spans="1:19" x14ac:dyDescent="0.2">
      <c r="A2360" s="1"/>
      <c r="S2360" s="26"/>
    </row>
    <row r="2361" spans="1:19" x14ac:dyDescent="0.2">
      <c r="A2361" s="1"/>
      <c r="S2361" s="26"/>
    </row>
    <row r="2362" spans="1:19" x14ac:dyDescent="0.2">
      <c r="A2362" s="1"/>
      <c r="S2362" s="26"/>
    </row>
    <row r="2363" spans="1:19" x14ac:dyDescent="0.2">
      <c r="A2363" s="1"/>
      <c r="S2363" s="26"/>
    </row>
    <row r="2364" spans="1:19" x14ac:dyDescent="0.2">
      <c r="A2364" s="1"/>
      <c r="S2364" s="26"/>
    </row>
    <row r="2365" spans="1:19" x14ac:dyDescent="0.2">
      <c r="A2365" s="1"/>
      <c r="S2365" s="26"/>
    </row>
    <row r="2366" spans="1:19" x14ac:dyDescent="0.2">
      <c r="A2366" s="1"/>
      <c r="S2366" s="26"/>
    </row>
    <row r="2367" spans="1:19" x14ac:dyDescent="0.2">
      <c r="A2367" s="1"/>
      <c r="S2367" s="26"/>
    </row>
    <row r="2368" spans="1:19" x14ac:dyDescent="0.2">
      <c r="A2368" s="1"/>
      <c r="S2368" s="26"/>
    </row>
    <row r="2369" spans="1:19" x14ac:dyDescent="0.2">
      <c r="A2369" s="1"/>
      <c r="S2369" s="26"/>
    </row>
    <row r="2370" spans="1:19" x14ac:dyDescent="0.2">
      <c r="A2370" s="1"/>
      <c r="S2370" s="26"/>
    </row>
    <row r="2371" spans="1:19" x14ac:dyDescent="0.2">
      <c r="A2371" s="1"/>
      <c r="S2371" s="26"/>
    </row>
    <row r="2372" spans="1:19" x14ac:dyDescent="0.2">
      <c r="A2372" s="1"/>
      <c r="S2372" s="26"/>
    </row>
    <row r="2373" spans="1:19" x14ac:dyDescent="0.2">
      <c r="A2373" s="1"/>
      <c r="S2373" s="26"/>
    </row>
    <row r="2374" spans="1:19" x14ac:dyDescent="0.2">
      <c r="A2374" s="1"/>
      <c r="S2374" s="26"/>
    </row>
    <row r="2375" spans="1:19" x14ac:dyDescent="0.2">
      <c r="A2375" s="1"/>
      <c r="S2375" s="26"/>
    </row>
    <row r="2376" spans="1:19" x14ac:dyDescent="0.2">
      <c r="A2376" s="1"/>
      <c r="S2376" s="26"/>
    </row>
    <row r="2377" spans="1:19" x14ac:dyDescent="0.2">
      <c r="A2377" s="1"/>
      <c r="S2377" s="26"/>
    </row>
    <row r="2378" spans="1:19" x14ac:dyDescent="0.2">
      <c r="A2378" s="1"/>
      <c r="S2378" s="26"/>
    </row>
    <row r="2379" spans="1:19" x14ac:dyDescent="0.2">
      <c r="A2379" s="1"/>
      <c r="S2379" s="26"/>
    </row>
    <row r="2380" spans="1:19" x14ac:dyDescent="0.2">
      <c r="A2380" s="1"/>
      <c r="S2380" s="26"/>
    </row>
    <row r="2381" spans="1:19" x14ac:dyDescent="0.2">
      <c r="A2381" s="1"/>
      <c r="S2381" s="26"/>
    </row>
    <row r="2382" spans="1:19" x14ac:dyDescent="0.2">
      <c r="A2382" s="1"/>
      <c r="S2382" s="26"/>
    </row>
    <row r="2383" spans="1:19" x14ac:dyDescent="0.2">
      <c r="A2383" s="1"/>
      <c r="S2383" s="26"/>
    </row>
    <row r="2384" spans="1:19" x14ac:dyDescent="0.2">
      <c r="A2384" s="1"/>
      <c r="S2384" s="26"/>
    </row>
    <row r="2385" spans="1:19" x14ac:dyDescent="0.2">
      <c r="A2385" s="1"/>
      <c r="S2385" s="26"/>
    </row>
    <row r="2386" spans="1:19" x14ac:dyDescent="0.2">
      <c r="A2386" s="1"/>
      <c r="S2386" s="26"/>
    </row>
    <row r="2387" spans="1:19" x14ac:dyDescent="0.2">
      <c r="A2387" s="1"/>
      <c r="S2387" s="26"/>
    </row>
    <row r="2388" spans="1:19" x14ac:dyDescent="0.2">
      <c r="A2388" s="1"/>
      <c r="S2388" s="26"/>
    </row>
    <row r="2389" spans="1:19" x14ac:dyDescent="0.2">
      <c r="A2389" s="1"/>
      <c r="S2389" s="26"/>
    </row>
    <row r="2390" spans="1:19" x14ac:dyDescent="0.2">
      <c r="A2390" s="1"/>
      <c r="S2390" s="26"/>
    </row>
    <row r="2391" spans="1:19" x14ac:dyDescent="0.2">
      <c r="A2391" s="1"/>
      <c r="S2391" s="26"/>
    </row>
    <row r="2392" spans="1:19" x14ac:dyDescent="0.2">
      <c r="A2392" s="1"/>
      <c r="S2392" s="26"/>
    </row>
    <row r="2393" spans="1:19" x14ac:dyDescent="0.2">
      <c r="A2393" s="1"/>
      <c r="S2393" s="26"/>
    </row>
    <row r="2394" spans="1:19" x14ac:dyDescent="0.2">
      <c r="A2394" s="1"/>
      <c r="S2394" s="26"/>
    </row>
    <row r="2395" spans="1:19" x14ac:dyDescent="0.2">
      <c r="A2395" s="1"/>
      <c r="S2395" s="26"/>
    </row>
    <row r="2396" spans="1:19" x14ac:dyDescent="0.2">
      <c r="A2396" s="1"/>
      <c r="S2396" s="26"/>
    </row>
    <row r="2397" spans="1:19" x14ac:dyDescent="0.2">
      <c r="A2397" s="1"/>
      <c r="S2397" s="26"/>
    </row>
    <row r="2398" spans="1:19" x14ac:dyDescent="0.2">
      <c r="A2398" s="1"/>
      <c r="S2398" s="26"/>
    </row>
    <row r="2399" spans="1:19" x14ac:dyDescent="0.2">
      <c r="A2399" s="1"/>
      <c r="S2399" s="26"/>
    </row>
    <row r="2400" spans="1:19" x14ac:dyDescent="0.2">
      <c r="A2400" s="1"/>
      <c r="S2400" s="26"/>
    </row>
    <row r="2401" spans="1:19" x14ac:dyDescent="0.2">
      <c r="A2401" s="1"/>
      <c r="S2401" s="26"/>
    </row>
    <row r="2402" spans="1:19" x14ac:dyDescent="0.2">
      <c r="A2402" s="1"/>
      <c r="S2402" s="26"/>
    </row>
    <row r="2403" spans="1:19" x14ac:dyDescent="0.2">
      <c r="A2403" s="1"/>
      <c r="S2403" s="26"/>
    </row>
    <row r="2404" spans="1:19" x14ac:dyDescent="0.2">
      <c r="A2404" s="1"/>
      <c r="S2404" s="26"/>
    </row>
    <row r="2405" spans="1:19" x14ac:dyDescent="0.2">
      <c r="A2405" s="1"/>
      <c r="S2405" s="26"/>
    </row>
    <row r="2406" spans="1:19" x14ac:dyDescent="0.2">
      <c r="A2406" s="1"/>
      <c r="S2406" s="26"/>
    </row>
    <row r="2407" spans="1:19" x14ac:dyDescent="0.2">
      <c r="A2407" s="1"/>
      <c r="S2407" s="26"/>
    </row>
    <row r="2408" spans="1:19" x14ac:dyDescent="0.2">
      <c r="A2408" s="1"/>
      <c r="S2408" s="26"/>
    </row>
    <row r="2409" spans="1:19" x14ac:dyDescent="0.2">
      <c r="A2409" s="1"/>
      <c r="S2409" s="26"/>
    </row>
    <row r="2410" spans="1:19" x14ac:dyDescent="0.2">
      <c r="A2410" s="1"/>
      <c r="S2410" s="26"/>
    </row>
    <row r="2411" spans="1:19" x14ac:dyDescent="0.2">
      <c r="A2411" s="1"/>
      <c r="S2411" s="26"/>
    </row>
    <row r="2412" spans="1:19" x14ac:dyDescent="0.2">
      <c r="A2412" s="1"/>
      <c r="S2412" s="26"/>
    </row>
    <row r="2413" spans="1:19" x14ac:dyDescent="0.2">
      <c r="A2413" s="1"/>
      <c r="S2413" s="26"/>
    </row>
    <row r="2414" spans="1:19" x14ac:dyDescent="0.2">
      <c r="A2414" s="1"/>
      <c r="S2414" s="26"/>
    </row>
    <row r="2415" spans="1:19" x14ac:dyDescent="0.2">
      <c r="A2415" s="1"/>
      <c r="S2415" s="26"/>
    </row>
    <row r="2416" spans="1:19" x14ac:dyDescent="0.2">
      <c r="A2416" s="1"/>
      <c r="S2416" s="26"/>
    </row>
    <row r="2417" spans="1:19" x14ac:dyDescent="0.2">
      <c r="A2417" s="1"/>
      <c r="S2417" s="26"/>
    </row>
    <row r="2418" spans="1:19" x14ac:dyDescent="0.2">
      <c r="A2418" s="1"/>
      <c r="S2418" s="26"/>
    </row>
    <row r="2419" spans="1:19" x14ac:dyDescent="0.2">
      <c r="A2419" s="1"/>
      <c r="S2419" s="26"/>
    </row>
    <row r="2420" spans="1:19" x14ac:dyDescent="0.2">
      <c r="A2420" s="1"/>
      <c r="S2420" s="26"/>
    </row>
    <row r="2421" spans="1:19" x14ac:dyDescent="0.2">
      <c r="A2421" s="1"/>
      <c r="S2421" s="26"/>
    </row>
    <row r="2422" spans="1:19" x14ac:dyDescent="0.2">
      <c r="A2422" s="1"/>
      <c r="S2422" s="26"/>
    </row>
    <row r="2423" spans="1:19" x14ac:dyDescent="0.2">
      <c r="A2423" s="1"/>
      <c r="S2423" s="26"/>
    </row>
    <row r="2424" spans="1:19" x14ac:dyDescent="0.2">
      <c r="A2424" s="1"/>
      <c r="S2424" s="26"/>
    </row>
    <row r="2425" spans="1:19" x14ac:dyDescent="0.2">
      <c r="A2425" s="1"/>
      <c r="S2425" s="26"/>
    </row>
    <row r="2426" spans="1:19" x14ac:dyDescent="0.2">
      <c r="A2426" s="1"/>
      <c r="S2426" s="26"/>
    </row>
    <row r="2427" spans="1:19" x14ac:dyDescent="0.2">
      <c r="A2427" s="1"/>
      <c r="S2427" s="26"/>
    </row>
    <row r="2428" spans="1:19" x14ac:dyDescent="0.2">
      <c r="A2428" s="1"/>
      <c r="S2428" s="26"/>
    </row>
    <row r="2429" spans="1:19" x14ac:dyDescent="0.2">
      <c r="A2429" s="1"/>
      <c r="S2429" s="26"/>
    </row>
    <row r="2430" spans="1:19" x14ac:dyDescent="0.2">
      <c r="A2430" s="1"/>
      <c r="S2430" s="26"/>
    </row>
    <row r="2431" spans="1:19" x14ac:dyDescent="0.2">
      <c r="A2431" s="1"/>
      <c r="S2431" s="26"/>
    </row>
    <row r="2432" spans="1:19" x14ac:dyDescent="0.2">
      <c r="A2432" s="1"/>
      <c r="S2432" s="26"/>
    </row>
    <row r="2433" spans="1:19" x14ac:dyDescent="0.2">
      <c r="A2433" s="1"/>
      <c r="S2433" s="26"/>
    </row>
    <row r="2434" spans="1:19" x14ac:dyDescent="0.2">
      <c r="A2434" s="1"/>
      <c r="S2434" s="26"/>
    </row>
    <row r="2435" spans="1:19" x14ac:dyDescent="0.2">
      <c r="A2435" s="1"/>
      <c r="S2435" s="26"/>
    </row>
    <row r="2436" spans="1:19" x14ac:dyDescent="0.2">
      <c r="A2436" s="1"/>
      <c r="S2436" s="26"/>
    </row>
    <row r="2437" spans="1:19" x14ac:dyDescent="0.2">
      <c r="A2437" s="1"/>
      <c r="S2437" s="26"/>
    </row>
    <row r="2438" spans="1:19" x14ac:dyDescent="0.2">
      <c r="A2438" s="1"/>
      <c r="S2438" s="26"/>
    </row>
    <row r="2439" spans="1:19" x14ac:dyDescent="0.2">
      <c r="A2439" s="1"/>
      <c r="S2439" s="26"/>
    </row>
    <row r="2440" spans="1:19" x14ac:dyDescent="0.2">
      <c r="A2440" s="1"/>
      <c r="S2440" s="26"/>
    </row>
    <row r="2441" spans="1:19" x14ac:dyDescent="0.2">
      <c r="A2441" s="1"/>
      <c r="S2441" s="26"/>
    </row>
    <row r="2442" spans="1:19" x14ac:dyDescent="0.2">
      <c r="A2442" s="1"/>
      <c r="S2442" s="26"/>
    </row>
    <row r="2443" spans="1:19" x14ac:dyDescent="0.2">
      <c r="A2443" s="1"/>
      <c r="S2443" s="26"/>
    </row>
    <row r="2444" spans="1:19" x14ac:dyDescent="0.2">
      <c r="A2444" s="1"/>
      <c r="S2444" s="26"/>
    </row>
    <row r="2445" spans="1:19" x14ac:dyDescent="0.2">
      <c r="A2445" s="1"/>
      <c r="S2445" s="26"/>
    </row>
    <row r="2446" spans="1:19" x14ac:dyDescent="0.2">
      <c r="A2446" s="1"/>
      <c r="S2446" s="26"/>
    </row>
    <row r="2447" spans="1:19" x14ac:dyDescent="0.2">
      <c r="A2447" s="1"/>
      <c r="S2447" s="26"/>
    </row>
    <row r="2448" spans="1:19" x14ac:dyDescent="0.2">
      <c r="A2448" s="1"/>
      <c r="S2448" s="26"/>
    </row>
    <row r="2449" spans="1:19" x14ac:dyDescent="0.2">
      <c r="A2449" s="1"/>
      <c r="S2449" s="26"/>
    </row>
    <row r="2450" spans="1:19" x14ac:dyDescent="0.2">
      <c r="A2450" s="1"/>
      <c r="S2450" s="26"/>
    </row>
    <row r="2451" spans="1:19" x14ac:dyDescent="0.2">
      <c r="A2451" s="1"/>
      <c r="S2451" s="26"/>
    </row>
    <row r="2452" spans="1:19" x14ac:dyDescent="0.2">
      <c r="A2452" s="1"/>
      <c r="S2452" s="26"/>
    </row>
    <row r="2453" spans="1:19" x14ac:dyDescent="0.2">
      <c r="A2453" s="1"/>
      <c r="S2453" s="26"/>
    </row>
    <row r="2454" spans="1:19" x14ac:dyDescent="0.2">
      <c r="A2454" s="1"/>
      <c r="S2454" s="26"/>
    </row>
    <row r="2455" spans="1:19" x14ac:dyDescent="0.2">
      <c r="A2455" s="1"/>
      <c r="S2455" s="26"/>
    </row>
    <row r="2456" spans="1:19" x14ac:dyDescent="0.2">
      <c r="A2456" s="1"/>
      <c r="S2456" s="26"/>
    </row>
    <row r="2457" spans="1:19" x14ac:dyDescent="0.2">
      <c r="A2457" s="1"/>
      <c r="S2457" s="26"/>
    </row>
    <row r="2458" spans="1:19" x14ac:dyDescent="0.2">
      <c r="A2458" s="1"/>
      <c r="S2458" s="26"/>
    </row>
    <row r="2459" spans="1:19" x14ac:dyDescent="0.2">
      <c r="A2459" s="1"/>
      <c r="S2459" s="26"/>
    </row>
    <row r="2460" spans="1:19" x14ac:dyDescent="0.2">
      <c r="A2460" s="1"/>
      <c r="S2460" s="26"/>
    </row>
    <row r="2461" spans="1:19" x14ac:dyDescent="0.2">
      <c r="A2461" s="1"/>
      <c r="S2461" s="26"/>
    </row>
    <row r="2462" spans="1:19" x14ac:dyDescent="0.2">
      <c r="A2462" s="1"/>
      <c r="S2462" s="26"/>
    </row>
    <row r="2463" spans="1:19" x14ac:dyDescent="0.2">
      <c r="A2463" s="1"/>
      <c r="S2463" s="26"/>
    </row>
    <row r="2464" spans="1:19" x14ac:dyDescent="0.2">
      <c r="A2464" s="1"/>
      <c r="S2464" s="26"/>
    </row>
    <row r="2465" spans="1:19" x14ac:dyDescent="0.2">
      <c r="A2465" s="1"/>
      <c r="S2465" s="26"/>
    </row>
    <row r="2466" spans="1:19" x14ac:dyDescent="0.2">
      <c r="A2466" s="1"/>
      <c r="S2466" s="26"/>
    </row>
    <row r="2467" spans="1:19" x14ac:dyDescent="0.2">
      <c r="A2467" s="1"/>
      <c r="S2467" s="26"/>
    </row>
    <row r="2468" spans="1:19" x14ac:dyDescent="0.2">
      <c r="A2468" s="1"/>
      <c r="S2468" s="26"/>
    </row>
    <row r="2469" spans="1:19" x14ac:dyDescent="0.2">
      <c r="A2469" s="1"/>
      <c r="S2469" s="26"/>
    </row>
    <row r="2470" spans="1:19" x14ac:dyDescent="0.2">
      <c r="A2470" s="1"/>
      <c r="S2470" s="26"/>
    </row>
    <row r="2471" spans="1:19" x14ac:dyDescent="0.2">
      <c r="A2471" s="1"/>
      <c r="S2471" s="26"/>
    </row>
    <row r="2472" spans="1:19" x14ac:dyDescent="0.2">
      <c r="A2472" s="1"/>
      <c r="S2472" s="26"/>
    </row>
    <row r="2473" spans="1:19" x14ac:dyDescent="0.2">
      <c r="A2473" s="1"/>
      <c r="S2473" s="26"/>
    </row>
    <row r="2474" spans="1:19" x14ac:dyDescent="0.2">
      <c r="A2474" s="1"/>
      <c r="S2474" s="26"/>
    </row>
    <row r="2475" spans="1:19" x14ac:dyDescent="0.2">
      <c r="A2475" s="1"/>
      <c r="S2475" s="26"/>
    </row>
    <row r="2476" spans="1:19" x14ac:dyDescent="0.2">
      <c r="A2476" s="1"/>
      <c r="S2476" s="26"/>
    </row>
    <row r="2477" spans="1:19" x14ac:dyDescent="0.2">
      <c r="A2477" s="1"/>
      <c r="S2477" s="26"/>
    </row>
    <row r="2478" spans="1:19" x14ac:dyDescent="0.2">
      <c r="A2478" s="1"/>
      <c r="S2478" s="26"/>
    </row>
    <row r="2479" spans="1:19" x14ac:dyDescent="0.2">
      <c r="A2479" s="1"/>
      <c r="S2479" s="26"/>
    </row>
    <row r="2480" spans="1:19" x14ac:dyDescent="0.2">
      <c r="A2480" s="1"/>
      <c r="S2480" s="26"/>
    </row>
    <row r="2481" spans="1:19" x14ac:dyDescent="0.2">
      <c r="A2481" s="1"/>
      <c r="S2481" s="26"/>
    </row>
    <row r="2482" spans="1:19" x14ac:dyDescent="0.2">
      <c r="A2482" s="1"/>
      <c r="S2482" s="26"/>
    </row>
    <row r="2483" spans="1:19" x14ac:dyDescent="0.2">
      <c r="A2483" s="1"/>
      <c r="S2483" s="26"/>
    </row>
    <row r="2484" spans="1:19" x14ac:dyDescent="0.2">
      <c r="A2484" s="1"/>
      <c r="S2484" s="26"/>
    </row>
    <row r="2485" spans="1:19" x14ac:dyDescent="0.2">
      <c r="A2485" s="1"/>
      <c r="S2485" s="26"/>
    </row>
    <row r="2486" spans="1:19" x14ac:dyDescent="0.2">
      <c r="A2486" s="1"/>
      <c r="S2486" s="26"/>
    </row>
    <row r="2487" spans="1:19" x14ac:dyDescent="0.2">
      <c r="A2487" s="1"/>
      <c r="S2487" s="26"/>
    </row>
    <row r="2488" spans="1:19" x14ac:dyDescent="0.2">
      <c r="A2488" s="1"/>
      <c r="S2488" s="26"/>
    </row>
    <row r="2489" spans="1:19" x14ac:dyDescent="0.2">
      <c r="A2489" s="1"/>
      <c r="S2489" s="26"/>
    </row>
    <row r="2490" spans="1:19" x14ac:dyDescent="0.2">
      <c r="A2490" s="1"/>
      <c r="S2490" s="26"/>
    </row>
    <row r="2491" spans="1:19" x14ac:dyDescent="0.2">
      <c r="A2491" s="1"/>
      <c r="S2491" s="26"/>
    </row>
    <row r="2492" spans="1:19" x14ac:dyDescent="0.2">
      <c r="A2492" s="1"/>
      <c r="S2492" s="26"/>
    </row>
    <row r="2493" spans="1:19" x14ac:dyDescent="0.2">
      <c r="A2493" s="1"/>
      <c r="S2493" s="26"/>
    </row>
    <row r="2494" spans="1:19" x14ac:dyDescent="0.2">
      <c r="A2494" s="1"/>
      <c r="S2494" s="26"/>
    </row>
    <row r="2495" spans="1:19" x14ac:dyDescent="0.2">
      <c r="A2495" s="1"/>
      <c r="S2495" s="26"/>
    </row>
    <row r="2496" spans="1:19" x14ac:dyDescent="0.2">
      <c r="A2496" s="1"/>
      <c r="S2496" s="26"/>
    </row>
    <row r="2497" spans="1:19" x14ac:dyDescent="0.2">
      <c r="A2497" s="1"/>
      <c r="S2497" s="26"/>
    </row>
    <row r="2498" spans="1:19" x14ac:dyDescent="0.2">
      <c r="A2498" s="1"/>
      <c r="S2498" s="26"/>
    </row>
    <row r="2499" spans="1:19" x14ac:dyDescent="0.2">
      <c r="A2499" s="1"/>
      <c r="S2499" s="26"/>
    </row>
    <row r="2500" spans="1:19" x14ac:dyDescent="0.2">
      <c r="A2500" s="1"/>
      <c r="S2500" s="26"/>
    </row>
    <row r="2501" spans="1:19" x14ac:dyDescent="0.2">
      <c r="A2501" s="1"/>
      <c r="S2501" s="26"/>
    </row>
    <row r="2502" spans="1:19" x14ac:dyDescent="0.2">
      <c r="A2502" s="1"/>
      <c r="S2502" s="26"/>
    </row>
    <row r="2503" spans="1:19" x14ac:dyDescent="0.2">
      <c r="A2503" s="1"/>
      <c r="S2503" s="26"/>
    </row>
    <row r="2504" spans="1:19" x14ac:dyDescent="0.2">
      <c r="A2504" s="1"/>
      <c r="S2504" s="26"/>
    </row>
    <row r="2505" spans="1:19" x14ac:dyDescent="0.2">
      <c r="A2505" s="1"/>
      <c r="S2505" s="26"/>
    </row>
    <row r="2506" spans="1:19" x14ac:dyDescent="0.2">
      <c r="A2506" s="1"/>
      <c r="S2506" s="26"/>
    </row>
    <row r="2507" spans="1:19" x14ac:dyDescent="0.2">
      <c r="A2507" s="1"/>
      <c r="S2507" s="26"/>
    </row>
    <row r="2508" spans="1:19" x14ac:dyDescent="0.2">
      <c r="A2508" s="1"/>
      <c r="S2508" s="26"/>
    </row>
    <row r="2509" spans="1:19" x14ac:dyDescent="0.2">
      <c r="A2509" s="1"/>
      <c r="S2509" s="26"/>
    </row>
    <row r="2510" spans="1:19" x14ac:dyDescent="0.2">
      <c r="A2510" s="1"/>
      <c r="S2510" s="26"/>
    </row>
    <row r="2511" spans="1:19" x14ac:dyDescent="0.2">
      <c r="A2511" s="1"/>
      <c r="S2511" s="26"/>
    </row>
    <row r="2512" spans="1:19" x14ac:dyDescent="0.2">
      <c r="A2512" s="1"/>
      <c r="S2512" s="26"/>
    </row>
    <row r="2513" spans="1:19" x14ac:dyDescent="0.2">
      <c r="A2513" s="1"/>
      <c r="S2513" s="26"/>
    </row>
    <row r="2514" spans="1:19" x14ac:dyDescent="0.2">
      <c r="A2514" s="1"/>
      <c r="S2514" s="26"/>
    </row>
    <row r="2515" spans="1:19" x14ac:dyDescent="0.2">
      <c r="A2515" s="1"/>
      <c r="S2515" s="26"/>
    </row>
    <row r="2516" spans="1:19" x14ac:dyDescent="0.2">
      <c r="A2516" s="1"/>
      <c r="S2516" s="26"/>
    </row>
    <row r="2517" spans="1:19" x14ac:dyDescent="0.2">
      <c r="A2517" s="1"/>
      <c r="S2517" s="26"/>
    </row>
    <row r="2518" spans="1:19" x14ac:dyDescent="0.2">
      <c r="A2518" s="1"/>
      <c r="S2518" s="26"/>
    </row>
    <row r="2519" spans="1:19" x14ac:dyDescent="0.2">
      <c r="A2519" s="1"/>
      <c r="S2519" s="26"/>
    </row>
    <row r="2520" spans="1:19" x14ac:dyDescent="0.2">
      <c r="A2520" s="1"/>
      <c r="S2520" s="26"/>
    </row>
    <row r="2521" spans="1:19" x14ac:dyDescent="0.2">
      <c r="A2521" s="1"/>
      <c r="S2521" s="26"/>
    </row>
    <row r="2522" spans="1:19" x14ac:dyDescent="0.2">
      <c r="A2522" s="1"/>
      <c r="S2522" s="26"/>
    </row>
    <row r="2523" spans="1:19" x14ac:dyDescent="0.2">
      <c r="A2523" s="1"/>
      <c r="S2523" s="26"/>
    </row>
    <row r="2524" spans="1:19" x14ac:dyDescent="0.2">
      <c r="A2524" s="1"/>
      <c r="S2524" s="26"/>
    </row>
    <row r="2525" spans="1:19" x14ac:dyDescent="0.2">
      <c r="A2525" s="1"/>
      <c r="S2525" s="26"/>
    </row>
    <row r="2526" spans="1:19" x14ac:dyDescent="0.2">
      <c r="A2526" s="1"/>
      <c r="S2526" s="26"/>
    </row>
    <row r="2527" spans="1:19" x14ac:dyDescent="0.2">
      <c r="A2527" s="1"/>
      <c r="S2527" s="26"/>
    </row>
    <row r="2528" spans="1:19" x14ac:dyDescent="0.2">
      <c r="A2528" s="1"/>
      <c r="S2528" s="26"/>
    </row>
    <row r="2529" spans="1:19" x14ac:dyDescent="0.2">
      <c r="A2529" s="1"/>
      <c r="S2529" s="26"/>
    </row>
    <row r="2530" spans="1:19" x14ac:dyDescent="0.2">
      <c r="A2530" s="1"/>
      <c r="S2530" s="26"/>
    </row>
    <row r="2531" spans="1:19" x14ac:dyDescent="0.2">
      <c r="A2531" s="1"/>
      <c r="S2531" s="26"/>
    </row>
    <row r="2532" spans="1:19" x14ac:dyDescent="0.2">
      <c r="A2532" s="1"/>
      <c r="S2532" s="26"/>
    </row>
    <row r="2533" spans="1:19" x14ac:dyDescent="0.2">
      <c r="A2533" s="1"/>
      <c r="S2533" s="26"/>
    </row>
    <row r="2534" spans="1:19" x14ac:dyDescent="0.2">
      <c r="A2534" s="1"/>
      <c r="S2534" s="26"/>
    </row>
    <row r="2535" spans="1:19" x14ac:dyDescent="0.2">
      <c r="A2535" s="1"/>
      <c r="S2535" s="26"/>
    </row>
    <row r="2536" spans="1:19" x14ac:dyDescent="0.2">
      <c r="A2536" s="1"/>
      <c r="S2536" s="26"/>
    </row>
    <row r="2537" spans="1:19" x14ac:dyDescent="0.2">
      <c r="A2537" s="1"/>
      <c r="S2537" s="26"/>
    </row>
    <row r="2538" spans="1:19" x14ac:dyDescent="0.2">
      <c r="A2538" s="1"/>
      <c r="S2538" s="26"/>
    </row>
    <row r="2539" spans="1:19" x14ac:dyDescent="0.2">
      <c r="A2539" s="1"/>
      <c r="S2539" s="26"/>
    </row>
    <row r="2540" spans="1:19" x14ac:dyDescent="0.2">
      <c r="A2540" s="1"/>
      <c r="S2540" s="26"/>
    </row>
    <row r="2541" spans="1:19" x14ac:dyDescent="0.2">
      <c r="A2541" s="1"/>
      <c r="S2541" s="26"/>
    </row>
    <row r="2542" spans="1:19" x14ac:dyDescent="0.2">
      <c r="A2542" s="1"/>
      <c r="S2542" s="26"/>
    </row>
    <row r="2543" spans="1:19" x14ac:dyDescent="0.2">
      <c r="A2543" s="1"/>
      <c r="S2543" s="26"/>
    </row>
    <row r="2544" spans="1:19" x14ac:dyDescent="0.2">
      <c r="A2544" s="1"/>
      <c r="S2544" s="26"/>
    </row>
    <row r="2545" spans="1:19" x14ac:dyDescent="0.2">
      <c r="A2545" s="1"/>
      <c r="S2545" s="26"/>
    </row>
    <row r="2546" spans="1:19" x14ac:dyDescent="0.2">
      <c r="A2546" s="1"/>
      <c r="S2546" s="26"/>
    </row>
    <row r="2547" spans="1:19" x14ac:dyDescent="0.2">
      <c r="A2547" s="1"/>
      <c r="S2547" s="26"/>
    </row>
    <row r="2548" spans="1:19" x14ac:dyDescent="0.2">
      <c r="A2548" s="1"/>
      <c r="S2548" s="26"/>
    </row>
    <row r="2549" spans="1:19" x14ac:dyDescent="0.2">
      <c r="A2549" s="1"/>
      <c r="S2549" s="26"/>
    </row>
    <row r="2550" spans="1:19" x14ac:dyDescent="0.2">
      <c r="A2550" s="1"/>
      <c r="S2550" s="26"/>
    </row>
    <row r="2551" spans="1:19" x14ac:dyDescent="0.2">
      <c r="A2551" s="1"/>
      <c r="S2551" s="26"/>
    </row>
    <row r="2552" spans="1:19" x14ac:dyDescent="0.2">
      <c r="A2552" s="1"/>
      <c r="S2552" s="26"/>
    </row>
    <row r="2553" spans="1:19" x14ac:dyDescent="0.2">
      <c r="A2553" s="1"/>
      <c r="S2553" s="26"/>
    </row>
    <row r="2554" spans="1:19" x14ac:dyDescent="0.2">
      <c r="A2554" s="1"/>
      <c r="S2554" s="26"/>
    </row>
    <row r="2555" spans="1:19" x14ac:dyDescent="0.2">
      <c r="A2555" s="1"/>
      <c r="S2555" s="26"/>
    </row>
    <row r="2556" spans="1:19" x14ac:dyDescent="0.2">
      <c r="A2556" s="1"/>
      <c r="S2556" s="26"/>
    </row>
    <row r="2557" spans="1:19" x14ac:dyDescent="0.2">
      <c r="A2557" s="1"/>
      <c r="S2557" s="26"/>
    </row>
    <row r="2558" spans="1:19" x14ac:dyDescent="0.2">
      <c r="A2558" s="1"/>
      <c r="S2558" s="26"/>
    </row>
    <row r="2559" spans="1:19" x14ac:dyDescent="0.2">
      <c r="A2559" s="1"/>
      <c r="S2559" s="26"/>
    </row>
    <row r="2560" spans="1:19" x14ac:dyDescent="0.2">
      <c r="A2560" s="1"/>
      <c r="S2560" s="26"/>
    </row>
    <row r="2561" spans="1:19" x14ac:dyDescent="0.2">
      <c r="A2561" s="1"/>
      <c r="S2561" s="26"/>
    </row>
    <row r="2562" spans="1:19" x14ac:dyDescent="0.2">
      <c r="A2562" s="1"/>
      <c r="S2562" s="26"/>
    </row>
    <row r="2563" spans="1:19" x14ac:dyDescent="0.2">
      <c r="A2563" s="1"/>
      <c r="S2563" s="26"/>
    </row>
    <row r="2564" spans="1:19" x14ac:dyDescent="0.2">
      <c r="A2564" s="1"/>
      <c r="S2564" s="26"/>
    </row>
    <row r="2565" spans="1:19" x14ac:dyDescent="0.2">
      <c r="A2565" s="1"/>
      <c r="S2565" s="26"/>
    </row>
    <row r="2566" spans="1:19" x14ac:dyDescent="0.2">
      <c r="A2566" s="1"/>
      <c r="S2566" s="26"/>
    </row>
    <row r="2567" spans="1:19" x14ac:dyDescent="0.2">
      <c r="A2567" s="1"/>
      <c r="S2567" s="26"/>
    </row>
    <row r="2568" spans="1:19" x14ac:dyDescent="0.2">
      <c r="A2568" s="1"/>
      <c r="S2568" s="26"/>
    </row>
    <row r="2569" spans="1:19" x14ac:dyDescent="0.2">
      <c r="A2569" s="1"/>
      <c r="S2569" s="26"/>
    </row>
    <row r="2570" spans="1:19" x14ac:dyDescent="0.2">
      <c r="A2570" s="1"/>
      <c r="S2570" s="26"/>
    </row>
    <row r="2571" spans="1:19" x14ac:dyDescent="0.2">
      <c r="A2571" s="1"/>
      <c r="S2571" s="26"/>
    </row>
    <row r="2572" spans="1:19" x14ac:dyDescent="0.2">
      <c r="A2572" s="1"/>
      <c r="S2572" s="26"/>
    </row>
    <row r="2573" spans="1:19" x14ac:dyDescent="0.2">
      <c r="A2573" s="1"/>
      <c r="S2573" s="26"/>
    </row>
    <row r="2574" spans="1:19" x14ac:dyDescent="0.2">
      <c r="A2574" s="1"/>
      <c r="S2574" s="26"/>
    </row>
    <row r="2575" spans="1:19" x14ac:dyDescent="0.2">
      <c r="A2575" s="1"/>
      <c r="S2575" s="26"/>
    </row>
    <row r="2576" spans="1:19" x14ac:dyDescent="0.2">
      <c r="A2576" s="1"/>
      <c r="S2576" s="26"/>
    </row>
    <row r="2577" spans="1:19" x14ac:dyDescent="0.2">
      <c r="A2577" s="1"/>
      <c r="S2577" s="26"/>
    </row>
    <row r="2578" spans="1:19" x14ac:dyDescent="0.2">
      <c r="A2578" s="1"/>
      <c r="S2578" s="26"/>
    </row>
    <row r="2579" spans="1:19" x14ac:dyDescent="0.2">
      <c r="A2579" s="1"/>
      <c r="S2579" s="26"/>
    </row>
    <row r="2580" spans="1:19" x14ac:dyDescent="0.2">
      <c r="A2580" s="1"/>
      <c r="S2580" s="26"/>
    </row>
    <row r="2581" spans="1:19" x14ac:dyDescent="0.2">
      <c r="A2581" s="1"/>
      <c r="S2581" s="26"/>
    </row>
    <row r="2582" spans="1:19" x14ac:dyDescent="0.2">
      <c r="A2582" s="1"/>
      <c r="S2582" s="26"/>
    </row>
    <row r="2583" spans="1:19" x14ac:dyDescent="0.2">
      <c r="A2583" s="1"/>
      <c r="S2583" s="26"/>
    </row>
    <row r="2584" spans="1:19" x14ac:dyDescent="0.2">
      <c r="A2584" s="1"/>
      <c r="S2584" s="26"/>
    </row>
    <row r="2585" spans="1:19" x14ac:dyDescent="0.2">
      <c r="A2585" s="1"/>
      <c r="S2585" s="26"/>
    </row>
    <row r="2586" spans="1:19" x14ac:dyDescent="0.2">
      <c r="A2586" s="1"/>
      <c r="S2586" s="26"/>
    </row>
    <row r="2587" spans="1:19" x14ac:dyDescent="0.2">
      <c r="A2587" s="1"/>
      <c r="S2587" s="26"/>
    </row>
    <row r="2588" spans="1:19" x14ac:dyDescent="0.2">
      <c r="A2588" s="1"/>
      <c r="S2588" s="26"/>
    </row>
    <row r="2589" spans="1:19" x14ac:dyDescent="0.2">
      <c r="A2589" s="1"/>
      <c r="S2589" s="26"/>
    </row>
    <row r="2590" spans="1:19" x14ac:dyDescent="0.2">
      <c r="A2590" s="1"/>
      <c r="S2590" s="26"/>
    </row>
    <row r="2591" spans="1:19" x14ac:dyDescent="0.2">
      <c r="A2591" s="1"/>
      <c r="S2591" s="26"/>
    </row>
    <row r="2592" spans="1:19" x14ac:dyDescent="0.2">
      <c r="A2592" s="1"/>
      <c r="S2592" s="26"/>
    </row>
    <row r="2593" spans="1:19" x14ac:dyDescent="0.2">
      <c r="A2593" s="1"/>
      <c r="S2593" s="26"/>
    </row>
    <row r="2594" spans="1:19" x14ac:dyDescent="0.2">
      <c r="A2594" s="1"/>
      <c r="S2594" s="26"/>
    </row>
    <row r="2595" spans="1:19" x14ac:dyDescent="0.2">
      <c r="A2595" s="1"/>
      <c r="S2595" s="26"/>
    </row>
    <row r="2596" spans="1:19" x14ac:dyDescent="0.2">
      <c r="A2596" s="1"/>
      <c r="S2596" s="26"/>
    </row>
    <row r="2597" spans="1:19" x14ac:dyDescent="0.2">
      <c r="A2597" s="1"/>
      <c r="S2597" s="26"/>
    </row>
    <row r="2598" spans="1:19" x14ac:dyDescent="0.2">
      <c r="A2598" s="1"/>
      <c r="S2598" s="26"/>
    </row>
    <row r="2599" spans="1:19" x14ac:dyDescent="0.2">
      <c r="A2599" s="1"/>
      <c r="S2599" s="26"/>
    </row>
    <row r="2600" spans="1:19" x14ac:dyDescent="0.2">
      <c r="A2600" s="1"/>
      <c r="S2600" s="26"/>
    </row>
    <row r="2601" spans="1:19" x14ac:dyDescent="0.2">
      <c r="A2601" s="1"/>
      <c r="S2601" s="26"/>
    </row>
    <row r="2602" spans="1:19" x14ac:dyDescent="0.2">
      <c r="A2602" s="1"/>
      <c r="S2602" s="26"/>
    </row>
    <row r="2603" spans="1:19" x14ac:dyDescent="0.2">
      <c r="A2603" s="1"/>
      <c r="S2603" s="26"/>
    </row>
    <row r="2604" spans="1:19" x14ac:dyDescent="0.2">
      <c r="A2604" s="1"/>
      <c r="S2604" s="26"/>
    </row>
    <row r="2605" spans="1:19" x14ac:dyDescent="0.2">
      <c r="A2605" s="1"/>
      <c r="S2605" s="26"/>
    </row>
    <row r="2606" spans="1:19" x14ac:dyDescent="0.2">
      <c r="A2606" s="1"/>
      <c r="S2606" s="26"/>
    </row>
    <row r="2607" spans="1:19" x14ac:dyDescent="0.2">
      <c r="A2607" s="1"/>
      <c r="S2607" s="26"/>
    </row>
    <row r="2608" spans="1:19" x14ac:dyDescent="0.2">
      <c r="A2608" s="1"/>
      <c r="S2608" s="26"/>
    </row>
    <row r="2609" spans="1:19" x14ac:dyDescent="0.2">
      <c r="A2609" s="1"/>
      <c r="S2609" s="26"/>
    </row>
    <row r="2610" spans="1:19" x14ac:dyDescent="0.2">
      <c r="A2610" s="1"/>
      <c r="S2610" s="26"/>
    </row>
    <row r="2611" spans="1:19" x14ac:dyDescent="0.2">
      <c r="A2611" s="1"/>
      <c r="S2611" s="26"/>
    </row>
    <row r="2612" spans="1:19" x14ac:dyDescent="0.2">
      <c r="A2612" s="1"/>
      <c r="S2612" s="26"/>
    </row>
    <row r="2613" spans="1:19" x14ac:dyDescent="0.2">
      <c r="A2613" s="1"/>
      <c r="S2613" s="26"/>
    </row>
    <row r="2614" spans="1:19" x14ac:dyDescent="0.2">
      <c r="A2614" s="1"/>
      <c r="S2614" s="26"/>
    </row>
    <row r="2615" spans="1:19" x14ac:dyDescent="0.2">
      <c r="A2615" s="1"/>
      <c r="S2615" s="26"/>
    </row>
    <row r="2616" spans="1:19" x14ac:dyDescent="0.2">
      <c r="A2616" s="1"/>
      <c r="S2616" s="26"/>
    </row>
    <row r="2617" spans="1:19" x14ac:dyDescent="0.2">
      <c r="A2617" s="1"/>
      <c r="S2617" s="26"/>
    </row>
    <row r="2618" spans="1:19" x14ac:dyDescent="0.2">
      <c r="A2618" s="1"/>
      <c r="S2618" s="26"/>
    </row>
    <row r="2619" spans="1:19" x14ac:dyDescent="0.2">
      <c r="A2619" s="1"/>
      <c r="S2619" s="26"/>
    </row>
    <row r="2620" spans="1:19" x14ac:dyDescent="0.2">
      <c r="A2620" s="1"/>
      <c r="S2620" s="26"/>
    </row>
    <row r="2621" spans="1:19" x14ac:dyDescent="0.2">
      <c r="A2621" s="1"/>
      <c r="S2621" s="26"/>
    </row>
    <row r="2622" spans="1:19" x14ac:dyDescent="0.2">
      <c r="A2622" s="1"/>
      <c r="S2622" s="26"/>
    </row>
    <row r="2623" spans="1:19" x14ac:dyDescent="0.2">
      <c r="A2623" s="1"/>
      <c r="S2623" s="26"/>
    </row>
    <row r="2624" spans="1:19" x14ac:dyDescent="0.2">
      <c r="A2624" s="1"/>
      <c r="S2624" s="26"/>
    </row>
    <row r="2625" spans="1:19" x14ac:dyDescent="0.2">
      <c r="A2625" s="1"/>
      <c r="S2625" s="26"/>
    </row>
    <row r="2626" spans="1:19" x14ac:dyDescent="0.2">
      <c r="A2626" s="1"/>
      <c r="S2626" s="26"/>
    </row>
    <row r="2627" spans="1:19" x14ac:dyDescent="0.2">
      <c r="A2627" s="1"/>
      <c r="S2627" s="26"/>
    </row>
    <row r="2628" spans="1:19" x14ac:dyDescent="0.2">
      <c r="A2628" s="1"/>
      <c r="S2628" s="26"/>
    </row>
    <row r="2629" spans="1:19" x14ac:dyDescent="0.2">
      <c r="A2629" s="1"/>
      <c r="S2629" s="26"/>
    </row>
    <row r="2630" spans="1:19" x14ac:dyDescent="0.2">
      <c r="A2630" s="1"/>
      <c r="S2630" s="26"/>
    </row>
    <row r="2631" spans="1:19" x14ac:dyDescent="0.2">
      <c r="A2631" s="1"/>
      <c r="S2631" s="26"/>
    </row>
    <row r="2632" spans="1:19" x14ac:dyDescent="0.2">
      <c r="A2632" s="1"/>
      <c r="S2632" s="26"/>
    </row>
    <row r="2633" spans="1:19" x14ac:dyDescent="0.2">
      <c r="A2633" s="1"/>
      <c r="S2633" s="26"/>
    </row>
    <row r="2634" spans="1:19" x14ac:dyDescent="0.2">
      <c r="A2634" s="1"/>
      <c r="S2634" s="26"/>
    </row>
    <row r="2635" spans="1:19" x14ac:dyDescent="0.2">
      <c r="A2635" s="1"/>
      <c r="S2635" s="26"/>
    </row>
    <row r="2636" spans="1:19" x14ac:dyDescent="0.2">
      <c r="A2636" s="1"/>
      <c r="S2636" s="26"/>
    </row>
    <row r="2637" spans="1:19" x14ac:dyDescent="0.2">
      <c r="A2637" s="1"/>
      <c r="S2637" s="26"/>
    </row>
    <row r="2638" spans="1:19" x14ac:dyDescent="0.2">
      <c r="A2638" s="1"/>
      <c r="S2638" s="26"/>
    </row>
    <row r="2639" spans="1:19" x14ac:dyDescent="0.2">
      <c r="A2639" s="1"/>
      <c r="S2639" s="26"/>
    </row>
    <row r="2640" spans="1:19" x14ac:dyDescent="0.2">
      <c r="A2640" s="1"/>
      <c r="S2640" s="26"/>
    </row>
    <row r="2641" spans="1:19" x14ac:dyDescent="0.2">
      <c r="A2641" s="1"/>
      <c r="S2641" s="26"/>
    </row>
    <row r="2642" spans="1:19" x14ac:dyDescent="0.2">
      <c r="A2642" s="1"/>
      <c r="S2642" s="26"/>
    </row>
    <row r="2643" spans="1:19" x14ac:dyDescent="0.2">
      <c r="A2643" s="1"/>
      <c r="S2643" s="26"/>
    </row>
    <row r="2644" spans="1:19" x14ac:dyDescent="0.2">
      <c r="A2644" s="1"/>
      <c r="S2644" s="26"/>
    </row>
    <row r="2645" spans="1:19" x14ac:dyDescent="0.2">
      <c r="A2645" s="1"/>
      <c r="S2645" s="26"/>
    </row>
    <row r="2646" spans="1:19" x14ac:dyDescent="0.2">
      <c r="A2646" s="1"/>
      <c r="S2646" s="26"/>
    </row>
    <row r="2647" spans="1:19" x14ac:dyDescent="0.2">
      <c r="A2647" s="1"/>
      <c r="S2647" s="26"/>
    </row>
    <row r="2648" spans="1:19" x14ac:dyDescent="0.2">
      <c r="A2648" s="1"/>
      <c r="S2648" s="26"/>
    </row>
    <row r="2649" spans="1:19" x14ac:dyDescent="0.2">
      <c r="A2649" s="1"/>
      <c r="S2649" s="26"/>
    </row>
    <row r="2650" spans="1:19" x14ac:dyDescent="0.2">
      <c r="A2650" s="1"/>
      <c r="S2650" s="26"/>
    </row>
    <row r="2651" spans="1:19" x14ac:dyDescent="0.2">
      <c r="A2651" s="1"/>
      <c r="S2651" s="26"/>
    </row>
    <row r="2652" spans="1:19" x14ac:dyDescent="0.2">
      <c r="A2652" s="1"/>
      <c r="S2652" s="26"/>
    </row>
    <row r="2653" spans="1:19" x14ac:dyDescent="0.2">
      <c r="A2653" s="1"/>
      <c r="S2653" s="26"/>
    </row>
    <row r="2654" spans="1:19" x14ac:dyDescent="0.2">
      <c r="A2654" s="1"/>
      <c r="S2654" s="26"/>
    </row>
    <row r="2655" spans="1:19" x14ac:dyDescent="0.2">
      <c r="A2655" s="1"/>
      <c r="S2655" s="26"/>
    </row>
    <row r="2656" spans="1:19" x14ac:dyDescent="0.2">
      <c r="A2656" s="1"/>
      <c r="S2656" s="26"/>
    </row>
    <row r="2657" spans="1:19" x14ac:dyDescent="0.2">
      <c r="A2657" s="1"/>
      <c r="S2657" s="26"/>
    </row>
    <row r="2658" spans="1:19" x14ac:dyDescent="0.2">
      <c r="A2658" s="1"/>
      <c r="S2658" s="26"/>
    </row>
    <row r="2659" spans="1:19" x14ac:dyDescent="0.2">
      <c r="A2659" s="1"/>
      <c r="S2659" s="26"/>
    </row>
    <row r="2660" spans="1:19" x14ac:dyDescent="0.2">
      <c r="A2660" s="1"/>
      <c r="S2660" s="26"/>
    </row>
    <row r="2661" spans="1:19" x14ac:dyDescent="0.2">
      <c r="A2661" s="1"/>
      <c r="S2661" s="26"/>
    </row>
    <row r="2662" spans="1:19" x14ac:dyDescent="0.2">
      <c r="A2662" s="1"/>
      <c r="S2662" s="26"/>
    </row>
    <row r="2663" spans="1:19" x14ac:dyDescent="0.2">
      <c r="A2663" s="1"/>
      <c r="S2663" s="26"/>
    </row>
    <row r="2664" spans="1:19" x14ac:dyDescent="0.2">
      <c r="A2664" s="1"/>
      <c r="S2664" s="26"/>
    </row>
    <row r="2665" spans="1:19" x14ac:dyDescent="0.2">
      <c r="A2665" s="1"/>
      <c r="S2665" s="26"/>
    </row>
    <row r="2666" spans="1:19" x14ac:dyDescent="0.2">
      <c r="A2666" s="1"/>
      <c r="S2666" s="26"/>
    </row>
    <row r="2667" spans="1:19" x14ac:dyDescent="0.2">
      <c r="A2667" s="1"/>
      <c r="S2667" s="26"/>
    </row>
    <row r="2668" spans="1:19" x14ac:dyDescent="0.2">
      <c r="A2668" s="1"/>
      <c r="S2668" s="26"/>
    </row>
    <row r="2669" spans="1:19" x14ac:dyDescent="0.2">
      <c r="A2669" s="1"/>
      <c r="S2669" s="26"/>
    </row>
    <row r="2670" spans="1:19" x14ac:dyDescent="0.2">
      <c r="A2670" s="1"/>
      <c r="S2670" s="26"/>
    </row>
    <row r="2671" spans="1:19" x14ac:dyDescent="0.2">
      <c r="A2671" s="1"/>
      <c r="S2671" s="26"/>
    </row>
    <row r="2672" spans="1:19" x14ac:dyDescent="0.2">
      <c r="A2672" s="1"/>
      <c r="S2672" s="26"/>
    </row>
    <row r="2673" spans="1:19" x14ac:dyDescent="0.2">
      <c r="A2673" s="1"/>
      <c r="S2673" s="26"/>
    </row>
    <row r="2674" spans="1:19" x14ac:dyDescent="0.2">
      <c r="A2674" s="1"/>
      <c r="S2674" s="26"/>
    </row>
    <row r="2675" spans="1:19" x14ac:dyDescent="0.2">
      <c r="A2675" s="1"/>
      <c r="S2675" s="26"/>
    </row>
    <row r="2676" spans="1:19" x14ac:dyDescent="0.2">
      <c r="A2676" s="1"/>
      <c r="S2676" s="26"/>
    </row>
    <row r="2677" spans="1:19" x14ac:dyDescent="0.2">
      <c r="A2677" s="1"/>
      <c r="S2677" s="26"/>
    </row>
    <row r="2678" spans="1:19" x14ac:dyDescent="0.2">
      <c r="A2678" s="1"/>
      <c r="S2678" s="26"/>
    </row>
    <row r="2679" spans="1:19" x14ac:dyDescent="0.2">
      <c r="A2679" s="1"/>
      <c r="S2679" s="26"/>
    </row>
    <row r="2680" spans="1:19" x14ac:dyDescent="0.2">
      <c r="A2680" s="1"/>
      <c r="S2680" s="26"/>
    </row>
    <row r="2681" spans="1:19" x14ac:dyDescent="0.2">
      <c r="A2681" s="1"/>
      <c r="S2681" s="26"/>
    </row>
    <row r="2682" spans="1:19" x14ac:dyDescent="0.2">
      <c r="A2682" s="1"/>
      <c r="S2682" s="26"/>
    </row>
    <row r="2683" spans="1:19" x14ac:dyDescent="0.2">
      <c r="A2683" s="1"/>
      <c r="S2683" s="26"/>
    </row>
    <row r="2684" spans="1:19" x14ac:dyDescent="0.2">
      <c r="A2684" s="1"/>
      <c r="S2684" s="26"/>
    </row>
    <row r="2685" spans="1:19" x14ac:dyDescent="0.2">
      <c r="A2685" s="1"/>
      <c r="S2685" s="26"/>
    </row>
    <row r="2686" spans="1:19" x14ac:dyDescent="0.2">
      <c r="A2686" s="1"/>
      <c r="S2686" s="26"/>
    </row>
    <row r="2687" spans="1:19" x14ac:dyDescent="0.2">
      <c r="A2687" s="1"/>
      <c r="S2687" s="26"/>
    </row>
    <row r="2688" spans="1:19" x14ac:dyDescent="0.2">
      <c r="A2688" s="1"/>
      <c r="S2688" s="26"/>
    </row>
    <row r="2689" spans="1:19" x14ac:dyDescent="0.2">
      <c r="A2689" s="1"/>
      <c r="S2689" s="26"/>
    </row>
    <row r="2690" spans="1:19" x14ac:dyDescent="0.2">
      <c r="A2690" s="1"/>
      <c r="S2690" s="26"/>
    </row>
    <row r="2691" spans="1:19" x14ac:dyDescent="0.2">
      <c r="A2691" s="1"/>
      <c r="S2691" s="26"/>
    </row>
    <row r="2692" spans="1:19" x14ac:dyDescent="0.2">
      <c r="A2692" s="1"/>
      <c r="S2692" s="26"/>
    </row>
    <row r="2693" spans="1:19" x14ac:dyDescent="0.2">
      <c r="A2693" s="1"/>
      <c r="S2693" s="26"/>
    </row>
    <row r="2694" spans="1:19" x14ac:dyDescent="0.2">
      <c r="A2694" s="1"/>
      <c r="S2694" s="26"/>
    </row>
    <row r="2695" spans="1:19" x14ac:dyDescent="0.2">
      <c r="A2695" s="1"/>
      <c r="S2695" s="26"/>
    </row>
    <row r="2696" spans="1:19" x14ac:dyDescent="0.2">
      <c r="A2696" s="1"/>
      <c r="S2696" s="26"/>
    </row>
    <row r="2697" spans="1:19" x14ac:dyDescent="0.2">
      <c r="A2697" s="1"/>
      <c r="S2697" s="26"/>
    </row>
    <row r="2698" spans="1:19" x14ac:dyDescent="0.2">
      <c r="A2698" s="1"/>
      <c r="S2698" s="26"/>
    </row>
    <row r="2699" spans="1:19" x14ac:dyDescent="0.2">
      <c r="A2699" s="1"/>
      <c r="S2699" s="26"/>
    </row>
    <row r="2700" spans="1:19" x14ac:dyDescent="0.2">
      <c r="A2700" s="1"/>
      <c r="S2700" s="26"/>
    </row>
    <row r="2701" spans="1:19" x14ac:dyDescent="0.2">
      <c r="A2701" s="1"/>
      <c r="S2701" s="26"/>
    </row>
    <row r="2702" spans="1:19" x14ac:dyDescent="0.2">
      <c r="A2702" s="1"/>
      <c r="S2702" s="26"/>
    </row>
    <row r="2703" spans="1:19" x14ac:dyDescent="0.2">
      <c r="A2703" s="1"/>
      <c r="S2703" s="26"/>
    </row>
    <row r="2704" spans="1:19" x14ac:dyDescent="0.2">
      <c r="A2704" s="1"/>
      <c r="S2704" s="26"/>
    </row>
    <row r="2705" spans="1:19" x14ac:dyDescent="0.2">
      <c r="A2705" s="1"/>
      <c r="S2705" s="26"/>
    </row>
    <row r="2706" spans="1:19" x14ac:dyDescent="0.2">
      <c r="A2706" s="1"/>
      <c r="S2706" s="26"/>
    </row>
    <row r="2707" spans="1:19" x14ac:dyDescent="0.2">
      <c r="A2707" s="1"/>
      <c r="S2707" s="26"/>
    </row>
    <row r="2708" spans="1:19" x14ac:dyDescent="0.2">
      <c r="A2708" s="1"/>
      <c r="S2708" s="26"/>
    </row>
    <row r="2709" spans="1:19" x14ac:dyDescent="0.2">
      <c r="A2709" s="1"/>
      <c r="S2709" s="26"/>
    </row>
    <row r="2710" spans="1:19" x14ac:dyDescent="0.2">
      <c r="A2710" s="1"/>
      <c r="S2710" s="26"/>
    </row>
    <row r="2711" spans="1:19" x14ac:dyDescent="0.2">
      <c r="A2711" s="1"/>
      <c r="S2711" s="26"/>
    </row>
    <row r="2712" spans="1:19" x14ac:dyDescent="0.2">
      <c r="A2712" s="1"/>
      <c r="S2712" s="26"/>
    </row>
    <row r="2713" spans="1:19" x14ac:dyDescent="0.2">
      <c r="A2713" s="1"/>
      <c r="S2713" s="26"/>
    </row>
    <row r="2714" spans="1:19" x14ac:dyDescent="0.2">
      <c r="A2714" s="1"/>
      <c r="S2714" s="26"/>
    </row>
    <row r="2715" spans="1:19" x14ac:dyDescent="0.2">
      <c r="A2715" s="1"/>
      <c r="S2715" s="26"/>
    </row>
    <row r="2716" spans="1:19" x14ac:dyDescent="0.2">
      <c r="A2716" s="1"/>
      <c r="S2716" s="26"/>
    </row>
    <row r="2717" spans="1:19" x14ac:dyDescent="0.2">
      <c r="A2717" s="1"/>
      <c r="S2717" s="26"/>
    </row>
    <row r="2718" spans="1:19" x14ac:dyDescent="0.2">
      <c r="A2718" s="1"/>
      <c r="S2718" s="26"/>
    </row>
    <row r="2719" spans="1:19" x14ac:dyDescent="0.2">
      <c r="A2719" s="1"/>
      <c r="S2719" s="26"/>
    </row>
    <row r="2720" spans="1:19" x14ac:dyDescent="0.2">
      <c r="A2720" s="1"/>
      <c r="S2720" s="26"/>
    </row>
    <row r="2721" spans="1:19" x14ac:dyDescent="0.2">
      <c r="A2721" s="1"/>
      <c r="S2721" s="26"/>
    </row>
    <row r="2722" spans="1:19" x14ac:dyDescent="0.2">
      <c r="A2722" s="1"/>
      <c r="S2722" s="26"/>
    </row>
    <row r="2723" spans="1:19" x14ac:dyDescent="0.2">
      <c r="A2723" s="1"/>
      <c r="S2723" s="26"/>
    </row>
    <row r="2724" spans="1:19" x14ac:dyDescent="0.2">
      <c r="A2724" s="1"/>
      <c r="S2724" s="26"/>
    </row>
    <row r="2725" spans="1:19" x14ac:dyDescent="0.2">
      <c r="A2725" s="1"/>
      <c r="S2725" s="26"/>
    </row>
    <row r="2726" spans="1:19" x14ac:dyDescent="0.2">
      <c r="A2726" s="1"/>
      <c r="S2726" s="26"/>
    </row>
    <row r="2727" spans="1:19" x14ac:dyDescent="0.2">
      <c r="A2727" s="1"/>
      <c r="S2727" s="26"/>
    </row>
    <row r="2728" spans="1:19" x14ac:dyDescent="0.2">
      <c r="A2728" s="1"/>
      <c r="S2728" s="26"/>
    </row>
    <row r="2729" spans="1:19" x14ac:dyDescent="0.2">
      <c r="A2729" s="1"/>
      <c r="S2729" s="26"/>
    </row>
    <row r="2730" spans="1:19" x14ac:dyDescent="0.2">
      <c r="A2730" s="1"/>
      <c r="S2730" s="26"/>
    </row>
    <row r="2731" spans="1:19" x14ac:dyDescent="0.2">
      <c r="A2731" s="1"/>
      <c r="S2731" s="26"/>
    </row>
    <row r="2732" spans="1:19" x14ac:dyDescent="0.2">
      <c r="A2732" s="1"/>
      <c r="S2732" s="26"/>
    </row>
    <row r="2733" spans="1:19" x14ac:dyDescent="0.2">
      <c r="A2733" s="1"/>
      <c r="S2733" s="26"/>
    </row>
    <row r="2734" spans="1:19" x14ac:dyDescent="0.2">
      <c r="A2734" s="1"/>
      <c r="S2734" s="26"/>
    </row>
    <row r="2735" spans="1:19" x14ac:dyDescent="0.2">
      <c r="A2735" s="1"/>
      <c r="S2735" s="26"/>
    </row>
    <row r="2736" spans="1:19" x14ac:dyDescent="0.2">
      <c r="A2736" s="1"/>
      <c r="S2736" s="26"/>
    </row>
    <row r="2737" spans="1:19" x14ac:dyDescent="0.2">
      <c r="A2737" s="1"/>
      <c r="S2737" s="26"/>
    </row>
    <row r="2738" spans="1:19" x14ac:dyDescent="0.2">
      <c r="A2738" s="1"/>
      <c r="S2738" s="26"/>
    </row>
    <row r="2739" spans="1:19" x14ac:dyDescent="0.2">
      <c r="A2739" s="1"/>
      <c r="S2739" s="26"/>
    </row>
    <row r="2740" spans="1:19" x14ac:dyDescent="0.2">
      <c r="A2740" s="1"/>
      <c r="S2740" s="26"/>
    </row>
    <row r="2741" spans="1:19" x14ac:dyDescent="0.2">
      <c r="A2741" s="1"/>
      <c r="S2741" s="26"/>
    </row>
    <row r="2742" spans="1:19" x14ac:dyDescent="0.2">
      <c r="A2742" s="1"/>
      <c r="S2742" s="26"/>
    </row>
    <row r="2743" spans="1:19" x14ac:dyDescent="0.2">
      <c r="A2743" s="1"/>
      <c r="S2743" s="26"/>
    </row>
    <row r="2744" spans="1:19" x14ac:dyDescent="0.2">
      <c r="A2744" s="1"/>
      <c r="S2744" s="26"/>
    </row>
    <row r="2745" spans="1:19" x14ac:dyDescent="0.2">
      <c r="A2745" s="1"/>
      <c r="S2745" s="26"/>
    </row>
    <row r="2746" spans="1:19" x14ac:dyDescent="0.2">
      <c r="A2746" s="1"/>
      <c r="S2746" s="26"/>
    </row>
    <row r="2747" spans="1:19" x14ac:dyDescent="0.2">
      <c r="A2747" s="1"/>
      <c r="S2747" s="26"/>
    </row>
    <row r="2748" spans="1:19" x14ac:dyDescent="0.2">
      <c r="A2748" s="1"/>
      <c r="S2748" s="26"/>
    </row>
    <row r="2749" spans="1:19" x14ac:dyDescent="0.2">
      <c r="A2749" s="1"/>
      <c r="S2749" s="26"/>
    </row>
    <row r="2750" spans="1:19" x14ac:dyDescent="0.2">
      <c r="A2750" s="1"/>
      <c r="S2750" s="26"/>
    </row>
    <row r="2751" spans="1:19" x14ac:dyDescent="0.2">
      <c r="A2751" s="1"/>
      <c r="S2751" s="26"/>
    </row>
    <row r="2752" spans="1:19" x14ac:dyDescent="0.2">
      <c r="A2752" s="1"/>
      <c r="S2752" s="26"/>
    </row>
    <row r="2753" spans="1:19" x14ac:dyDescent="0.2">
      <c r="A2753" s="1"/>
      <c r="S2753" s="26"/>
    </row>
    <row r="2754" spans="1:19" x14ac:dyDescent="0.2">
      <c r="A2754" s="1"/>
      <c r="S2754" s="26"/>
    </row>
    <row r="2755" spans="1:19" x14ac:dyDescent="0.2">
      <c r="A2755" s="1"/>
      <c r="S2755" s="26"/>
    </row>
    <row r="2756" spans="1:19" x14ac:dyDescent="0.2">
      <c r="A2756" s="1"/>
      <c r="S2756" s="26"/>
    </row>
    <row r="2757" spans="1:19" x14ac:dyDescent="0.2">
      <c r="A2757" s="1"/>
      <c r="S2757" s="26"/>
    </row>
    <row r="2758" spans="1:19" x14ac:dyDescent="0.2">
      <c r="A2758" s="1"/>
      <c r="S2758" s="26"/>
    </row>
    <row r="2759" spans="1:19" x14ac:dyDescent="0.2">
      <c r="A2759" s="1"/>
      <c r="S2759" s="26"/>
    </row>
    <row r="2760" spans="1:19" x14ac:dyDescent="0.2">
      <c r="A2760" s="1"/>
      <c r="S2760" s="26"/>
    </row>
    <row r="2761" spans="1:19" x14ac:dyDescent="0.2">
      <c r="A2761" s="1"/>
      <c r="S2761" s="26"/>
    </row>
    <row r="2762" spans="1:19" x14ac:dyDescent="0.2">
      <c r="A2762" s="1"/>
      <c r="S2762" s="26"/>
    </row>
    <row r="2763" spans="1:19" x14ac:dyDescent="0.2">
      <c r="A2763" s="1"/>
      <c r="S2763" s="26"/>
    </row>
    <row r="2764" spans="1:19" x14ac:dyDescent="0.2">
      <c r="A2764" s="1"/>
      <c r="S2764" s="26"/>
    </row>
    <row r="2765" spans="1:19" x14ac:dyDescent="0.2">
      <c r="A2765" s="1"/>
      <c r="S2765" s="26"/>
    </row>
    <row r="2766" spans="1:19" x14ac:dyDescent="0.2">
      <c r="A2766" s="1"/>
      <c r="S2766" s="26"/>
    </row>
    <row r="2767" spans="1:19" x14ac:dyDescent="0.2">
      <c r="A2767" s="1"/>
    </row>
    <row r="2768" spans="1:19" x14ac:dyDescent="0.2">
      <c r="A2768" s="1"/>
    </row>
    <row r="2769" spans="1:1" x14ac:dyDescent="0.2">
      <c r="A2769" s="1"/>
    </row>
    <row r="2770" spans="1:1" x14ac:dyDescent="0.2">
      <c r="A2770" s="1"/>
    </row>
    <row r="2771" spans="1:1" x14ac:dyDescent="0.2">
      <c r="A2771" s="1"/>
    </row>
    <row r="2772" spans="1:1" x14ac:dyDescent="0.2">
      <c r="A2772" s="1"/>
    </row>
    <row r="2773" spans="1:1" x14ac:dyDescent="0.2">
      <c r="A2773" s="1"/>
    </row>
    <row r="2774" spans="1:1" x14ac:dyDescent="0.2">
      <c r="A2774" s="1"/>
    </row>
    <row r="2775" spans="1:1" x14ac:dyDescent="0.2">
      <c r="A2775" s="1"/>
    </row>
    <row r="2776" spans="1:1" x14ac:dyDescent="0.2">
      <c r="A2776" s="1"/>
    </row>
    <row r="2777" spans="1:1" x14ac:dyDescent="0.2">
      <c r="A2777" s="1"/>
    </row>
    <row r="2778" spans="1:1" x14ac:dyDescent="0.2">
      <c r="A2778" s="1"/>
    </row>
    <row r="2779" spans="1:1" x14ac:dyDescent="0.2">
      <c r="A2779" s="1"/>
    </row>
    <row r="2780" spans="1:1" x14ac:dyDescent="0.2">
      <c r="A2780" s="1"/>
    </row>
    <row r="2781" spans="1:1" x14ac:dyDescent="0.2">
      <c r="A2781" s="1"/>
    </row>
    <row r="2782" spans="1:1" x14ac:dyDescent="0.2">
      <c r="A2782" s="1"/>
    </row>
    <row r="2783" spans="1:1" x14ac:dyDescent="0.2">
      <c r="A2783" s="1"/>
    </row>
    <row r="2784" spans="1:1" x14ac:dyDescent="0.2">
      <c r="A2784" s="1"/>
    </row>
    <row r="2785" spans="1:1" x14ac:dyDescent="0.2">
      <c r="A2785" s="1"/>
    </row>
    <row r="2786" spans="1:1" x14ac:dyDescent="0.2">
      <c r="A2786" s="1"/>
    </row>
    <row r="2787" spans="1:1" x14ac:dyDescent="0.2">
      <c r="A2787" s="1"/>
    </row>
    <row r="2788" spans="1:1" x14ac:dyDescent="0.2">
      <c r="A2788" s="1"/>
    </row>
    <row r="2789" spans="1:1" x14ac:dyDescent="0.2">
      <c r="A2789" s="1"/>
    </row>
    <row r="2790" spans="1:1" x14ac:dyDescent="0.2">
      <c r="A2790" s="1"/>
    </row>
    <row r="2791" spans="1:1" x14ac:dyDescent="0.2">
      <c r="A2791" s="1"/>
    </row>
    <row r="2792" spans="1:1" x14ac:dyDescent="0.2">
      <c r="A2792" s="1"/>
    </row>
    <row r="2793" spans="1:1" x14ac:dyDescent="0.2">
      <c r="A2793" s="1"/>
    </row>
    <row r="2794" spans="1:1" x14ac:dyDescent="0.2">
      <c r="A2794" s="1"/>
    </row>
    <row r="2795" spans="1:1" x14ac:dyDescent="0.2">
      <c r="A2795" s="1"/>
    </row>
    <row r="2796" spans="1:1" x14ac:dyDescent="0.2">
      <c r="A2796" s="1"/>
    </row>
    <row r="2797" spans="1:1" x14ac:dyDescent="0.2">
      <c r="A2797" s="1"/>
    </row>
    <row r="2798" spans="1:1" x14ac:dyDescent="0.2">
      <c r="A2798" s="1"/>
    </row>
    <row r="2799" spans="1:1" x14ac:dyDescent="0.2">
      <c r="A2799" s="1"/>
    </row>
    <row r="2800" spans="1:1" x14ac:dyDescent="0.2">
      <c r="A2800" s="1"/>
    </row>
    <row r="2801" spans="1:1" x14ac:dyDescent="0.2">
      <c r="A2801" s="1"/>
    </row>
    <row r="2802" spans="1:1" x14ac:dyDescent="0.2">
      <c r="A2802" s="1"/>
    </row>
    <row r="2803" spans="1:1" x14ac:dyDescent="0.2">
      <c r="A2803" s="1"/>
    </row>
    <row r="2804" spans="1:1" x14ac:dyDescent="0.2">
      <c r="A2804" s="1"/>
    </row>
    <row r="2805" spans="1:1" x14ac:dyDescent="0.2">
      <c r="A2805" s="1"/>
    </row>
    <row r="2806" spans="1:1" x14ac:dyDescent="0.2">
      <c r="A2806" s="1"/>
    </row>
    <row r="2807" spans="1:1" x14ac:dyDescent="0.2">
      <c r="A2807" s="1"/>
    </row>
    <row r="2808" spans="1:1" x14ac:dyDescent="0.2">
      <c r="A2808" s="1"/>
    </row>
    <row r="2809" spans="1:1" x14ac:dyDescent="0.2">
      <c r="A2809" s="1"/>
    </row>
    <row r="2810" spans="1:1" x14ac:dyDescent="0.2">
      <c r="A2810" s="1"/>
    </row>
    <row r="2811" spans="1:1" x14ac:dyDescent="0.2">
      <c r="A2811" s="1"/>
    </row>
    <row r="2812" spans="1:1" x14ac:dyDescent="0.2">
      <c r="A2812" s="1"/>
    </row>
    <row r="2813" spans="1:1" x14ac:dyDescent="0.2">
      <c r="A2813" s="1"/>
    </row>
    <row r="2814" spans="1:1" x14ac:dyDescent="0.2">
      <c r="A2814" s="1"/>
    </row>
    <row r="2815" spans="1:1" x14ac:dyDescent="0.2">
      <c r="A2815" s="1"/>
    </row>
    <row r="2816" spans="1:1" x14ac:dyDescent="0.2">
      <c r="A2816" s="1"/>
    </row>
    <row r="2817" spans="1:1" x14ac:dyDescent="0.2">
      <c r="A2817" s="1"/>
    </row>
    <row r="2818" spans="1:1" x14ac:dyDescent="0.2">
      <c r="A2818" s="1"/>
    </row>
    <row r="2819" spans="1:1" x14ac:dyDescent="0.2">
      <c r="A2819" s="1"/>
    </row>
    <row r="2820" spans="1:1" x14ac:dyDescent="0.2">
      <c r="A2820" s="1"/>
    </row>
    <row r="2821" spans="1:1" x14ac:dyDescent="0.2">
      <c r="A2821" s="1"/>
    </row>
    <row r="2822" spans="1:1" x14ac:dyDescent="0.2">
      <c r="A2822" s="1"/>
    </row>
    <row r="2823" spans="1:1" x14ac:dyDescent="0.2">
      <c r="A2823" s="1"/>
    </row>
    <row r="2824" spans="1:1" x14ac:dyDescent="0.2">
      <c r="A2824" s="1"/>
    </row>
    <row r="2825" spans="1:1" x14ac:dyDescent="0.2">
      <c r="A2825" s="1"/>
    </row>
    <row r="2826" spans="1:1" x14ac:dyDescent="0.2">
      <c r="A2826" s="1"/>
    </row>
    <row r="2827" spans="1:1" x14ac:dyDescent="0.2">
      <c r="A2827" s="1"/>
    </row>
    <row r="2828" spans="1:1" x14ac:dyDescent="0.2">
      <c r="A2828" s="1"/>
    </row>
    <row r="2829" spans="1:1" x14ac:dyDescent="0.2">
      <c r="A2829" s="1"/>
    </row>
    <row r="2830" spans="1:1" x14ac:dyDescent="0.2">
      <c r="A2830" s="1"/>
    </row>
    <row r="2831" spans="1:1" x14ac:dyDescent="0.2">
      <c r="A2831" s="1"/>
    </row>
    <row r="2832" spans="1:1" x14ac:dyDescent="0.2">
      <c r="A2832" s="1"/>
    </row>
    <row r="2833" spans="1:1" x14ac:dyDescent="0.2">
      <c r="A2833" s="1"/>
    </row>
    <row r="2834" spans="1:1" x14ac:dyDescent="0.2">
      <c r="A2834" s="1"/>
    </row>
    <row r="2835" spans="1:1" x14ac:dyDescent="0.2">
      <c r="A2835" s="1"/>
    </row>
    <row r="2836" spans="1:1" x14ac:dyDescent="0.2">
      <c r="A2836" s="1"/>
    </row>
    <row r="2837" spans="1:1" x14ac:dyDescent="0.2">
      <c r="A2837" s="1"/>
    </row>
    <row r="2838" spans="1:1" x14ac:dyDescent="0.2">
      <c r="A2838" s="1"/>
    </row>
    <row r="2839" spans="1:1" x14ac:dyDescent="0.2">
      <c r="A2839" s="1"/>
    </row>
    <row r="2840" spans="1:1" x14ac:dyDescent="0.2">
      <c r="A2840" s="1"/>
    </row>
    <row r="2841" spans="1:1" x14ac:dyDescent="0.2">
      <c r="A2841" s="1"/>
    </row>
    <row r="2842" spans="1:1" x14ac:dyDescent="0.2">
      <c r="A2842" s="1"/>
    </row>
    <row r="2843" spans="1:1" x14ac:dyDescent="0.2">
      <c r="A2843" s="1"/>
    </row>
    <row r="2844" spans="1:1" x14ac:dyDescent="0.2">
      <c r="A2844" s="1"/>
    </row>
    <row r="2845" spans="1:1" x14ac:dyDescent="0.2">
      <c r="A2845" s="1"/>
    </row>
    <row r="2846" spans="1:1" x14ac:dyDescent="0.2">
      <c r="A2846" s="1"/>
    </row>
    <row r="2847" spans="1:1" x14ac:dyDescent="0.2">
      <c r="A2847" s="1"/>
    </row>
    <row r="2848" spans="1:1" x14ac:dyDescent="0.2">
      <c r="A2848" s="1"/>
    </row>
    <row r="2849" spans="1:1" x14ac:dyDescent="0.2">
      <c r="A2849" s="1"/>
    </row>
    <row r="2850" spans="1:1" x14ac:dyDescent="0.2">
      <c r="A2850" s="1"/>
    </row>
    <row r="2851" spans="1:1" x14ac:dyDescent="0.2">
      <c r="A2851" s="1"/>
    </row>
    <row r="2852" spans="1:1" x14ac:dyDescent="0.2">
      <c r="A2852" s="1"/>
    </row>
    <row r="2853" spans="1:1" x14ac:dyDescent="0.2">
      <c r="A2853" s="1"/>
    </row>
    <row r="2854" spans="1:1" x14ac:dyDescent="0.2">
      <c r="A2854" s="1"/>
    </row>
    <row r="2855" spans="1:1" x14ac:dyDescent="0.2">
      <c r="A2855" s="1"/>
    </row>
    <row r="2856" spans="1:1" x14ac:dyDescent="0.2">
      <c r="A2856" s="1"/>
    </row>
    <row r="2857" spans="1:1" x14ac:dyDescent="0.2">
      <c r="A2857" s="1"/>
    </row>
    <row r="2858" spans="1:1" x14ac:dyDescent="0.2">
      <c r="A2858" s="1"/>
    </row>
    <row r="2859" spans="1:1" x14ac:dyDescent="0.2">
      <c r="A2859" s="1"/>
    </row>
    <row r="2860" spans="1:1" x14ac:dyDescent="0.2">
      <c r="A2860" s="1"/>
    </row>
    <row r="2861" spans="1:1" x14ac:dyDescent="0.2">
      <c r="A2861" s="1"/>
    </row>
    <row r="2862" spans="1:1" x14ac:dyDescent="0.2">
      <c r="A2862" s="1"/>
    </row>
    <row r="2863" spans="1:1" x14ac:dyDescent="0.2">
      <c r="A2863" s="1"/>
    </row>
    <row r="2864" spans="1:1" x14ac:dyDescent="0.2">
      <c r="A2864" s="1"/>
    </row>
    <row r="2865" spans="1:1" x14ac:dyDescent="0.2">
      <c r="A2865" s="1"/>
    </row>
    <row r="2866" spans="1:1" x14ac:dyDescent="0.2">
      <c r="A2866" s="1"/>
    </row>
    <row r="2867" spans="1:1" x14ac:dyDescent="0.2">
      <c r="A2867" s="1"/>
    </row>
    <row r="2868" spans="1:1" x14ac:dyDescent="0.2">
      <c r="A2868" s="1"/>
    </row>
    <row r="2869" spans="1:1" x14ac:dyDescent="0.2">
      <c r="A2869" s="1"/>
    </row>
    <row r="2870" spans="1:1" x14ac:dyDescent="0.2">
      <c r="A2870" s="1"/>
    </row>
    <row r="2871" spans="1:1" x14ac:dyDescent="0.2">
      <c r="A2871" s="1"/>
    </row>
    <row r="2872" spans="1:1" x14ac:dyDescent="0.2">
      <c r="A2872" s="1"/>
    </row>
    <row r="2873" spans="1:1" x14ac:dyDescent="0.2">
      <c r="A2873" s="1"/>
    </row>
    <row r="2874" spans="1:1" x14ac:dyDescent="0.2">
      <c r="A2874" s="1"/>
    </row>
    <row r="2875" spans="1:1" x14ac:dyDescent="0.2">
      <c r="A2875" s="1"/>
    </row>
    <row r="2876" spans="1:1" x14ac:dyDescent="0.2">
      <c r="A2876" s="1"/>
    </row>
    <row r="2877" spans="1:1" x14ac:dyDescent="0.2">
      <c r="A2877" s="1"/>
    </row>
    <row r="2878" spans="1:1" x14ac:dyDescent="0.2">
      <c r="A2878" s="1"/>
    </row>
    <row r="2879" spans="1:1" x14ac:dyDescent="0.2">
      <c r="A2879" s="1"/>
    </row>
    <row r="2880" spans="1:1" x14ac:dyDescent="0.2">
      <c r="A2880" s="1"/>
    </row>
    <row r="2881" spans="1:1" x14ac:dyDescent="0.2">
      <c r="A2881" s="1"/>
    </row>
    <row r="2882" spans="1:1" x14ac:dyDescent="0.2">
      <c r="A2882" s="1"/>
    </row>
    <row r="2883" spans="1:1" x14ac:dyDescent="0.2">
      <c r="A2883" s="1"/>
    </row>
    <row r="2884" spans="1:1" x14ac:dyDescent="0.2">
      <c r="A2884" s="1"/>
    </row>
    <row r="2885" spans="1:1" x14ac:dyDescent="0.2">
      <c r="A2885" s="1"/>
    </row>
    <row r="2886" spans="1:1" x14ac:dyDescent="0.2">
      <c r="A2886" s="1"/>
    </row>
    <row r="2887" spans="1:1" x14ac:dyDescent="0.2">
      <c r="A2887" s="1"/>
    </row>
    <row r="2888" spans="1:1" x14ac:dyDescent="0.2">
      <c r="A2888" s="1"/>
    </row>
    <row r="2889" spans="1:1" x14ac:dyDescent="0.2">
      <c r="A2889" s="1"/>
    </row>
    <row r="2890" spans="1:1" x14ac:dyDescent="0.2">
      <c r="A2890" s="1"/>
    </row>
    <row r="2891" spans="1:1" x14ac:dyDescent="0.2">
      <c r="A2891" s="1"/>
    </row>
    <row r="2892" spans="1:1" x14ac:dyDescent="0.2">
      <c r="A2892" s="1"/>
    </row>
    <row r="2893" spans="1:1" x14ac:dyDescent="0.2">
      <c r="A2893" s="1"/>
    </row>
    <row r="2894" spans="1:1" x14ac:dyDescent="0.2">
      <c r="A2894" s="1"/>
    </row>
    <row r="2895" spans="1:1" x14ac:dyDescent="0.2">
      <c r="A2895" s="1"/>
    </row>
    <row r="2896" spans="1:1" x14ac:dyDescent="0.2">
      <c r="A2896" s="1"/>
    </row>
    <row r="2897" spans="1:1" x14ac:dyDescent="0.2">
      <c r="A2897" s="1"/>
    </row>
    <row r="2898" spans="1:1" x14ac:dyDescent="0.2">
      <c r="A2898" s="1"/>
    </row>
    <row r="2899" spans="1:1" x14ac:dyDescent="0.2">
      <c r="A2899" s="1"/>
    </row>
    <row r="2900" spans="1:1" x14ac:dyDescent="0.2">
      <c r="A2900" s="1"/>
    </row>
    <row r="2901" spans="1:1" x14ac:dyDescent="0.2">
      <c r="A2901" s="1"/>
    </row>
    <row r="2902" spans="1:1" x14ac:dyDescent="0.2">
      <c r="A2902" s="1"/>
    </row>
    <row r="2903" spans="1:1" x14ac:dyDescent="0.2">
      <c r="A2903" s="1"/>
    </row>
    <row r="2904" spans="1:1" x14ac:dyDescent="0.2">
      <c r="A2904" s="1"/>
    </row>
    <row r="2905" spans="1:1" x14ac:dyDescent="0.2">
      <c r="A2905" s="1"/>
    </row>
    <row r="2906" spans="1:1" x14ac:dyDescent="0.2">
      <c r="A2906" s="1"/>
    </row>
    <row r="2907" spans="1:1" x14ac:dyDescent="0.2">
      <c r="A2907" s="1"/>
    </row>
    <row r="2908" spans="1:1" x14ac:dyDescent="0.2">
      <c r="A2908" s="1"/>
    </row>
    <row r="2909" spans="1:1" x14ac:dyDescent="0.2">
      <c r="A2909" s="1"/>
    </row>
    <row r="2910" spans="1:1" x14ac:dyDescent="0.2">
      <c r="A2910" s="1"/>
    </row>
    <row r="2911" spans="1:1" x14ac:dyDescent="0.2">
      <c r="A2911" s="1"/>
    </row>
    <row r="2912" spans="1:1" x14ac:dyDescent="0.2">
      <c r="A2912" s="1"/>
    </row>
    <row r="2913" spans="1:1" x14ac:dyDescent="0.2">
      <c r="A2913" s="1"/>
    </row>
    <row r="2914" spans="1:1" x14ac:dyDescent="0.2">
      <c r="A2914" s="1"/>
    </row>
    <row r="2915" spans="1:1" x14ac:dyDescent="0.2">
      <c r="A2915" s="1"/>
    </row>
    <row r="2916" spans="1:1" x14ac:dyDescent="0.2">
      <c r="A2916" s="1"/>
    </row>
    <row r="2917" spans="1:1" x14ac:dyDescent="0.2">
      <c r="A2917" s="1"/>
    </row>
    <row r="2918" spans="1:1" x14ac:dyDescent="0.2">
      <c r="A2918" s="1"/>
    </row>
    <row r="2919" spans="1:1" x14ac:dyDescent="0.2">
      <c r="A2919" s="1"/>
    </row>
    <row r="2920" spans="1:1" x14ac:dyDescent="0.2">
      <c r="A2920" s="1"/>
    </row>
    <row r="2921" spans="1:1" x14ac:dyDescent="0.2">
      <c r="A2921" s="1"/>
    </row>
    <row r="2922" spans="1:1" x14ac:dyDescent="0.2">
      <c r="A2922" s="1"/>
    </row>
    <row r="2923" spans="1:1" x14ac:dyDescent="0.2">
      <c r="A2923" s="1"/>
    </row>
    <row r="2924" spans="1:1" x14ac:dyDescent="0.2">
      <c r="A2924" s="1"/>
    </row>
    <row r="2925" spans="1:1" x14ac:dyDescent="0.2">
      <c r="A2925" s="1"/>
    </row>
    <row r="2926" spans="1:1" x14ac:dyDescent="0.2">
      <c r="A2926" s="1"/>
    </row>
    <row r="2927" spans="1:1" x14ac:dyDescent="0.2">
      <c r="A2927" s="1"/>
    </row>
    <row r="2928" spans="1:1" x14ac:dyDescent="0.2">
      <c r="A2928" s="1"/>
    </row>
    <row r="2929" spans="1:1" x14ac:dyDescent="0.2">
      <c r="A2929" s="1"/>
    </row>
    <row r="2930" spans="1:1" x14ac:dyDescent="0.2">
      <c r="A2930" s="1"/>
    </row>
    <row r="2931" spans="1:1" x14ac:dyDescent="0.2">
      <c r="A2931" s="1"/>
    </row>
    <row r="2932" spans="1:1" x14ac:dyDescent="0.2">
      <c r="A2932" s="1"/>
    </row>
    <row r="2933" spans="1:1" x14ac:dyDescent="0.2">
      <c r="A2933" s="1"/>
    </row>
    <row r="2934" spans="1:1" x14ac:dyDescent="0.2">
      <c r="A2934" s="1"/>
    </row>
    <row r="2935" spans="1:1" x14ac:dyDescent="0.2">
      <c r="A2935" s="1"/>
    </row>
    <row r="2936" spans="1:1" x14ac:dyDescent="0.2">
      <c r="A2936" s="1"/>
    </row>
    <row r="2937" spans="1:1" x14ac:dyDescent="0.2">
      <c r="A2937" s="1"/>
    </row>
    <row r="2938" spans="1:1" x14ac:dyDescent="0.2">
      <c r="A2938" s="1"/>
    </row>
    <row r="2939" spans="1:1" x14ac:dyDescent="0.2">
      <c r="A2939" s="1"/>
    </row>
    <row r="2940" spans="1:1" x14ac:dyDescent="0.2">
      <c r="A2940" s="1"/>
    </row>
    <row r="2941" spans="1:1" x14ac:dyDescent="0.2">
      <c r="A2941" s="1"/>
    </row>
    <row r="2942" spans="1:1" x14ac:dyDescent="0.2">
      <c r="A2942" s="1"/>
    </row>
    <row r="2943" spans="1:1" x14ac:dyDescent="0.2">
      <c r="A2943" s="1"/>
    </row>
    <row r="2944" spans="1:1" x14ac:dyDescent="0.2">
      <c r="A2944" s="1"/>
    </row>
    <row r="2945" spans="1:1" x14ac:dyDescent="0.2">
      <c r="A2945" s="1"/>
    </row>
    <row r="2946" spans="1:1" x14ac:dyDescent="0.2">
      <c r="A2946" s="1"/>
    </row>
    <row r="2947" spans="1:1" x14ac:dyDescent="0.2">
      <c r="A2947" s="1"/>
    </row>
    <row r="2948" spans="1:1" x14ac:dyDescent="0.2">
      <c r="A2948" s="1"/>
    </row>
    <row r="2949" spans="1:1" x14ac:dyDescent="0.2">
      <c r="A2949" s="1"/>
    </row>
    <row r="2950" spans="1:1" x14ac:dyDescent="0.2">
      <c r="A2950" s="1"/>
    </row>
    <row r="2951" spans="1:1" x14ac:dyDescent="0.2">
      <c r="A2951" s="1"/>
    </row>
    <row r="2952" spans="1:1" x14ac:dyDescent="0.2">
      <c r="A2952" s="1"/>
    </row>
    <row r="2953" spans="1:1" x14ac:dyDescent="0.2">
      <c r="A2953" s="1"/>
    </row>
    <row r="2954" spans="1:1" x14ac:dyDescent="0.2">
      <c r="A2954" s="1"/>
    </row>
    <row r="2955" spans="1:1" x14ac:dyDescent="0.2">
      <c r="A2955" s="1"/>
    </row>
    <row r="2956" spans="1:1" x14ac:dyDescent="0.2">
      <c r="A2956" s="1"/>
    </row>
    <row r="2957" spans="1:1" x14ac:dyDescent="0.2">
      <c r="A2957" s="1"/>
    </row>
    <row r="2958" spans="1:1" x14ac:dyDescent="0.2">
      <c r="A2958" s="1"/>
    </row>
    <row r="2959" spans="1:1" x14ac:dyDescent="0.2">
      <c r="A2959" s="1"/>
    </row>
    <row r="2960" spans="1:1" x14ac:dyDescent="0.2">
      <c r="A2960" s="1"/>
    </row>
    <row r="2961" spans="1:1" x14ac:dyDescent="0.2">
      <c r="A2961" s="1"/>
    </row>
    <row r="2962" spans="1:1" x14ac:dyDescent="0.2">
      <c r="A2962" s="1"/>
    </row>
    <row r="2963" spans="1:1" x14ac:dyDescent="0.2">
      <c r="A2963" s="1"/>
    </row>
    <row r="2964" spans="1:1" x14ac:dyDescent="0.2">
      <c r="A2964" s="1"/>
    </row>
    <row r="2965" spans="1:1" x14ac:dyDescent="0.2">
      <c r="A2965" s="1"/>
    </row>
    <row r="2966" spans="1:1" x14ac:dyDescent="0.2">
      <c r="A2966" s="1"/>
    </row>
    <row r="2967" spans="1:1" x14ac:dyDescent="0.2">
      <c r="A2967" s="1"/>
    </row>
    <row r="2968" spans="1:1" x14ac:dyDescent="0.2">
      <c r="A2968" s="1"/>
    </row>
    <row r="2969" spans="1:1" x14ac:dyDescent="0.2">
      <c r="A2969" s="1"/>
    </row>
    <row r="2970" spans="1:1" x14ac:dyDescent="0.2">
      <c r="A2970" s="1"/>
    </row>
    <row r="2971" spans="1:1" x14ac:dyDescent="0.2">
      <c r="A2971" s="1"/>
    </row>
    <row r="2972" spans="1:1" x14ac:dyDescent="0.2">
      <c r="A2972" s="1"/>
    </row>
    <row r="2973" spans="1:1" x14ac:dyDescent="0.2">
      <c r="A2973" s="1"/>
    </row>
    <row r="2974" spans="1:1" x14ac:dyDescent="0.2">
      <c r="A2974" s="1"/>
    </row>
    <row r="2975" spans="1:1" x14ac:dyDescent="0.2">
      <c r="A2975" s="1"/>
    </row>
    <row r="2976" spans="1:1" x14ac:dyDescent="0.2">
      <c r="A2976" s="1"/>
    </row>
    <row r="2977" spans="1:1" x14ac:dyDescent="0.2">
      <c r="A2977" s="1"/>
    </row>
    <row r="2978" spans="1:1" x14ac:dyDescent="0.2">
      <c r="A2978" s="1"/>
    </row>
    <row r="2979" spans="1:1" x14ac:dyDescent="0.2">
      <c r="A2979" s="1"/>
    </row>
    <row r="2980" spans="1:1" x14ac:dyDescent="0.2">
      <c r="A2980" s="1"/>
    </row>
    <row r="2981" spans="1:1" x14ac:dyDescent="0.2">
      <c r="A2981" s="1"/>
    </row>
    <row r="2982" spans="1:1" x14ac:dyDescent="0.2">
      <c r="A2982" s="1"/>
    </row>
    <row r="2983" spans="1:1" x14ac:dyDescent="0.2">
      <c r="A2983" s="1"/>
    </row>
    <row r="2984" spans="1:1" x14ac:dyDescent="0.2">
      <c r="A2984" s="1"/>
    </row>
    <row r="2985" spans="1:1" x14ac:dyDescent="0.2">
      <c r="A2985" s="1"/>
    </row>
    <row r="2986" spans="1:1" x14ac:dyDescent="0.2">
      <c r="A2986" s="1"/>
    </row>
    <row r="2987" spans="1:1" x14ac:dyDescent="0.2">
      <c r="A2987" s="1"/>
    </row>
    <row r="2988" spans="1:1" x14ac:dyDescent="0.2">
      <c r="A2988" s="1"/>
    </row>
    <row r="2989" spans="1:1" x14ac:dyDescent="0.2">
      <c r="A2989" s="1"/>
    </row>
    <row r="2990" spans="1:1" x14ac:dyDescent="0.2">
      <c r="A2990" s="1"/>
    </row>
    <row r="2991" spans="1:1" x14ac:dyDescent="0.2">
      <c r="A2991" s="1"/>
    </row>
    <row r="2992" spans="1:1" x14ac:dyDescent="0.2">
      <c r="A2992" s="1"/>
    </row>
    <row r="2993" spans="1:1" x14ac:dyDescent="0.2">
      <c r="A2993" s="1"/>
    </row>
    <row r="2994" spans="1:1" x14ac:dyDescent="0.2">
      <c r="A2994" s="1"/>
    </row>
    <row r="2995" spans="1:1" x14ac:dyDescent="0.2">
      <c r="A2995" s="1"/>
    </row>
    <row r="2996" spans="1:1" x14ac:dyDescent="0.2">
      <c r="A2996" s="1"/>
    </row>
    <row r="2997" spans="1:1" x14ac:dyDescent="0.2">
      <c r="A2997" s="1"/>
    </row>
    <row r="2998" spans="1:1" x14ac:dyDescent="0.2">
      <c r="A2998" s="1"/>
    </row>
    <row r="2999" spans="1:1" x14ac:dyDescent="0.2">
      <c r="A2999" s="1"/>
    </row>
    <row r="3000" spans="1:1" x14ac:dyDescent="0.2">
      <c r="A3000" s="1"/>
    </row>
    <row r="3001" spans="1:1" x14ac:dyDescent="0.2">
      <c r="A3001" s="1"/>
    </row>
    <row r="3002" spans="1:1" x14ac:dyDescent="0.2">
      <c r="A3002" s="1"/>
    </row>
    <row r="3003" spans="1:1" x14ac:dyDescent="0.2">
      <c r="A3003" s="1"/>
    </row>
    <row r="3004" spans="1:1" x14ac:dyDescent="0.2">
      <c r="A3004" s="1"/>
    </row>
    <row r="3005" spans="1:1" x14ac:dyDescent="0.2">
      <c r="A3005" s="1"/>
    </row>
    <row r="3006" spans="1:1" x14ac:dyDescent="0.2">
      <c r="A3006" s="1"/>
    </row>
    <row r="3007" spans="1:1" x14ac:dyDescent="0.2">
      <c r="A3007" s="1"/>
    </row>
    <row r="3008" spans="1:1" x14ac:dyDescent="0.2">
      <c r="A3008" s="1"/>
    </row>
    <row r="3009" spans="1:1" x14ac:dyDescent="0.2">
      <c r="A3009" s="1"/>
    </row>
    <row r="3010" spans="1:1" x14ac:dyDescent="0.2">
      <c r="A3010" s="1"/>
    </row>
    <row r="3011" spans="1:1" x14ac:dyDescent="0.2">
      <c r="A3011" s="1"/>
    </row>
    <row r="3012" spans="1:1" x14ac:dyDescent="0.2">
      <c r="A3012" s="1"/>
    </row>
    <row r="3013" spans="1:1" x14ac:dyDescent="0.2">
      <c r="A3013" s="1"/>
    </row>
    <row r="3014" spans="1:1" x14ac:dyDescent="0.2">
      <c r="A3014" s="1"/>
    </row>
    <row r="3015" spans="1:1" x14ac:dyDescent="0.2">
      <c r="A3015" s="1"/>
    </row>
    <row r="3016" spans="1:1" x14ac:dyDescent="0.2">
      <c r="A3016" s="1"/>
    </row>
    <row r="3017" spans="1:1" x14ac:dyDescent="0.2">
      <c r="A3017" s="1"/>
    </row>
    <row r="3018" spans="1:1" x14ac:dyDescent="0.2">
      <c r="A3018" s="1"/>
    </row>
    <row r="3019" spans="1:1" x14ac:dyDescent="0.2">
      <c r="A3019" s="1"/>
    </row>
    <row r="3020" spans="1:1" x14ac:dyDescent="0.2">
      <c r="A3020" s="1"/>
    </row>
    <row r="3021" spans="1:1" x14ac:dyDescent="0.2">
      <c r="A3021" s="1"/>
    </row>
    <row r="3022" spans="1:1" x14ac:dyDescent="0.2">
      <c r="A3022" s="1"/>
    </row>
    <row r="3023" spans="1:1" x14ac:dyDescent="0.2">
      <c r="A3023" s="1"/>
    </row>
    <row r="3024" spans="1:1" x14ac:dyDescent="0.2">
      <c r="A3024" s="1"/>
    </row>
    <row r="3025" spans="1:1" x14ac:dyDescent="0.2">
      <c r="A3025" s="1"/>
    </row>
    <row r="3026" spans="1:1" x14ac:dyDescent="0.2">
      <c r="A3026" s="1"/>
    </row>
    <row r="3027" spans="1:1" x14ac:dyDescent="0.2">
      <c r="A3027" s="1"/>
    </row>
    <row r="3028" spans="1:1" x14ac:dyDescent="0.2">
      <c r="A3028" s="1"/>
    </row>
    <row r="3029" spans="1:1" x14ac:dyDescent="0.2">
      <c r="A3029" s="1"/>
    </row>
    <row r="3030" spans="1:1" x14ac:dyDescent="0.2">
      <c r="A3030" s="1"/>
    </row>
    <row r="3031" spans="1:1" x14ac:dyDescent="0.2">
      <c r="A3031" s="1"/>
    </row>
    <row r="3032" spans="1:1" x14ac:dyDescent="0.2">
      <c r="A3032" s="1"/>
    </row>
    <row r="3033" spans="1:1" x14ac:dyDescent="0.2">
      <c r="A3033" s="1"/>
    </row>
    <row r="3034" spans="1:1" x14ac:dyDescent="0.2">
      <c r="A3034" s="1"/>
    </row>
    <row r="3035" spans="1:1" x14ac:dyDescent="0.2">
      <c r="A3035" s="1"/>
    </row>
    <row r="3036" spans="1:1" x14ac:dyDescent="0.2">
      <c r="A3036" s="1"/>
    </row>
    <row r="3037" spans="1:1" x14ac:dyDescent="0.2">
      <c r="A3037" s="1"/>
    </row>
    <row r="3038" spans="1:1" x14ac:dyDescent="0.2">
      <c r="A3038" s="1"/>
    </row>
    <row r="3039" spans="1:1" x14ac:dyDescent="0.2">
      <c r="A3039" s="1"/>
    </row>
    <row r="3040" spans="1:1" x14ac:dyDescent="0.2">
      <c r="A3040" s="1"/>
    </row>
    <row r="3041" spans="1:1" x14ac:dyDescent="0.2">
      <c r="A3041" s="1"/>
    </row>
    <row r="3042" spans="1:1" x14ac:dyDescent="0.2">
      <c r="A3042" s="1"/>
    </row>
    <row r="3043" spans="1:1" x14ac:dyDescent="0.2">
      <c r="A3043" s="1"/>
    </row>
    <row r="3044" spans="1:1" x14ac:dyDescent="0.2">
      <c r="A3044" s="1"/>
    </row>
    <row r="3045" spans="1:1" x14ac:dyDescent="0.2">
      <c r="A3045" s="1"/>
    </row>
    <row r="3046" spans="1:1" x14ac:dyDescent="0.2">
      <c r="A3046" s="1"/>
    </row>
    <row r="3047" spans="1:1" x14ac:dyDescent="0.2">
      <c r="A3047" s="1"/>
    </row>
    <row r="3048" spans="1:1" x14ac:dyDescent="0.2">
      <c r="A3048" s="1"/>
    </row>
    <row r="3049" spans="1:1" x14ac:dyDescent="0.2">
      <c r="A3049" s="1"/>
    </row>
    <row r="3050" spans="1:1" x14ac:dyDescent="0.2">
      <c r="A3050" s="1"/>
    </row>
    <row r="3051" spans="1:1" x14ac:dyDescent="0.2">
      <c r="A3051" s="1"/>
    </row>
    <row r="3052" spans="1:1" x14ac:dyDescent="0.2">
      <c r="A3052" s="1"/>
    </row>
    <row r="3053" spans="1:1" x14ac:dyDescent="0.2">
      <c r="A3053" s="1"/>
    </row>
    <row r="3054" spans="1:1" x14ac:dyDescent="0.2">
      <c r="A3054" s="1"/>
    </row>
    <row r="3055" spans="1:1" x14ac:dyDescent="0.2">
      <c r="A3055" s="1"/>
    </row>
    <row r="3056" spans="1:1" x14ac:dyDescent="0.2">
      <c r="A3056" s="1"/>
    </row>
    <row r="3057" spans="1:1" x14ac:dyDescent="0.2">
      <c r="A3057" s="1"/>
    </row>
    <row r="3058" spans="1:1" x14ac:dyDescent="0.2">
      <c r="A3058" s="1"/>
    </row>
    <row r="3059" spans="1:1" x14ac:dyDescent="0.2">
      <c r="A3059" s="1"/>
    </row>
    <row r="3060" spans="1:1" x14ac:dyDescent="0.2">
      <c r="A3060" s="1"/>
    </row>
    <row r="3061" spans="1:1" x14ac:dyDescent="0.2">
      <c r="A3061" s="1"/>
    </row>
    <row r="3062" spans="1:1" x14ac:dyDescent="0.2">
      <c r="A3062" s="1"/>
    </row>
    <row r="3063" spans="1:1" x14ac:dyDescent="0.2">
      <c r="A3063" s="1"/>
    </row>
    <row r="3064" spans="1:1" x14ac:dyDescent="0.2">
      <c r="A3064" s="1"/>
    </row>
    <row r="3065" spans="1:1" x14ac:dyDescent="0.2">
      <c r="A3065" s="1"/>
    </row>
    <row r="3066" spans="1:1" x14ac:dyDescent="0.2">
      <c r="A3066" s="1"/>
    </row>
    <row r="3067" spans="1:1" x14ac:dyDescent="0.2">
      <c r="A3067" s="1"/>
    </row>
    <row r="3068" spans="1:1" x14ac:dyDescent="0.2">
      <c r="A3068" s="1"/>
    </row>
    <row r="3069" spans="1:1" x14ac:dyDescent="0.2">
      <c r="A3069" s="1"/>
    </row>
    <row r="3070" spans="1:1" x14ac:dyDescent="0.2">
      <c r="A3070" s="1"/>
    </row>
    <row r="3071" spans="1:1" x14ac:dyDescent="0.2">
      <c r="A3071" s="1"/>
    </row>
    <row r="3072" spans="1:1" x14ac:dyDescent="0.2">
      <c r="A3072" s="1"/>
    </row>
    <row r="3073" spans="1:1" x14ac:dyDescent="0.2">
      <c r="A3073" s="1"/>
    </row>
    <row r="3074" spans="1:1" x14ac:dyDescent="0.2">
      <c r="A3074" s="1"/>
    </row>
    <row r="3075" spans="1:1" x14ac:dyDescent="0.2">
      <c r="A3075" s="1"/>
    </row>
    <row r="3076" spans="1:1" x14ac:dyDescent="0.2">
      <c r="A3076" s="1"/>
    </row>
    <row r="3077" spans="1:1" x14ac:dyDescent="0.2">
      <c r="A3077" s="1"/>
    </row>
    <row r="3078" spans="1:1" x14ac:dyDescent="0.2">
      <c r="A3078" s="1"/>
    </row>
    <row r="3079" spans="1:1" x14ac:dyDescent="0.2">
      <c r="A3079" s="1"/>
    </row>
    <row r="3080" spans="1:1" x14ac:dyDescent="0.2">
      <c r="A3080" s="1"/>
    </row>
    <row r="3081" spans="1:1" x14ac:dyDescent="0.2">
      <c r="A3081" s="1"/>
    </row>
    <row r="3082" spans="1:1" x14ac:dyDescent="0.2">
      <c r="A3082" s="1"/>
    </row>
    <row r="3083" spans="1:1" x14ac:dyDescent="0.2">
      <c r="A3083" s="1"/>
    </row>
    <row r="3084" spans="1:1" x14ac:dyDescent="0.2">
      <c r="A3084" s="1"/>
    </row>
    <row r="3085" spans="1:1" x14ac:dyDescent="0.2">
      <c r="A3085" s="1"/>
    </row>
    <row r="3086" spans="1:1" x14ac:dyDescent="0.2">
      <c r="A3086" s="1"/>
    </row>
    <row r="3087" spans="1:1" x14ac:dyDescent="0.2">
      <c r="A3087" s="1"/>
    </row>
    <row r="3088" spans="1:1" x14ac:dyDescent="0.2">
      <c r="A3088" s="1"/>
    </row>
    <row r="3089" spans="1:1" x14ac:dyDescent="0.2">
      <c r="A3089" s="1"/>
    </row>
    <row r="3090" spans="1:1" x14ac:dyDescent="0.2">
      <c r="A3090" s="1"/>
    </row>
    <row r="3091" spans="1:1" x14ac:dyDescent="0.2">
      <c r="A3091" s="1"/>
    </row>
    <row r="3092" spans="1:1" x14ac:dyDescent="0.2">
      <c r="A3092" s="1"/>
    </row>
    <row r="3093" spans="1:1" x14ac:dyDescent="0.2">
      <c r="A3093" s="1"/>
    </row>
    <row r="3094" spans="1:1" x14ac:dyDescent="0.2">
      <c r="A3094" s="1"/>
    </row>
    <row r="3095" spans="1:1" x14ac:dyDescent="0.2">
      <c r="A3095" s="1"/>
    </row>
    <row r="3096" spans="1:1" x14ac:dyDescent="0.2">
      <c r="A3096" s="1"/>
    </row>
    <row r="3097" spans="1:1" x14ac:dyDescent="0.2">
      <c r="A3097" s="1"/>
    </row>
    <row r="3098" spans="1:1" x14ac:dyDescent="0.2">
      <c r="A3098" s="1"/>
    </row>
    <row r="3099" spans="1:1" x14ac:dyDescent="0.2">
      <c r="A3099" s="1"/>
    </row>
    <row r="3100" spans="1:1" x14ac:dyDescent="0.2">
      <c r="A3100" s="1"/>
    </row>
    <row r="3101" spans="1:1" x14ac:dyDescent="0.2">
      <c r="A3101" s="1"/>
    </row>
    <row r="3102" spans="1:1" x14ac:dyDescent="0.2">
      <c r="A3102" s="1"/>
    </row>
    <row r="3103" spans="1:1" x14ac:dyDescent="0.2">
      <c r="A3103" s="1"/>
    </row>
    <row r="3104" spans="1:1" x14ac:dyDescent="0.2">
      <c r="A3104" s="1"/>
    </row>
    <row r="3105" spans="1:1" x14ac:dyDescent="0.2">
      <c r="A3105" s="1"/>
    </row>
    <row r="3106" spans="1:1" x14ac:dyDescent="0.2">
      <c r="A3106" s="1"/>
    </row>
    <row r="3107" spans="1:1" x14ac:dyDescent="0.2">
      <c r="A3107" s="1"/>
    </row>
    <row r="3108" spans="1:1" x14ac:dyDescent="0.2">
      <c r="A3108" s="1"/>
    </row>
    <row r="3109" spans="1:1" x14ac:dyDescent="0.2">
      <c r="A3109" s="1"/>
    </row>
    <row r="3110" spans="1:1" x14ac:dyDescent="0.2">
      <c r="A3110" s="1"/>
    </row>
    <row r="3111" spans="1:1" x14ac:dyDescent="0.2">
      <c r="A3111" s="1"/>
    </row>
    <row r="3112" spans="1:1" x14ac:dyDescent="0.2">
      <c r="A3112" s="1"/>
    </row>
    <row r="3113" spans="1:1" x14ac:dyDescent="0.2">
      <c r="A3113" s="1"/>
    </row>
    <row r="3114" spans="1:1" x14ac:dyDescent="0.2">
      <c r="A3114" s="1"/>
    </row>
    <row r="3115" spans="1:1" x14ac:dyDescent="0.2">
      <c r="A3115" s="1"/>
    </row>
    <row r="3116" spans="1:1" x14ac:dyDescent="0.2">
      <c r="A3116" s="1"/>
    </row>
    <row r="3117" spans="1:1" x14ac:dyDescent="0.2">
      <c r="A3117" s="1"/>
    </row>
    <row r="3118" spans="1:1" x14ac:dyDescent="0.2">
      <c r="A3118" s="1"/>
    </row>
    <row r="3119" spans="1:1" x14ac:dyDescent="0.2">
      <c r="A3119" s="1"/>
    </row>
    <row r="3120" spans="1:1" x14ac:dyDescent="0.2">
      <c r="A3120" s="1"/>
    </row>
    <row r="3121" spans="1:1" x14ac:dyDescent="0.2">
      <c r="A3121" s="1"/>
    </row>
    <row r="3122" spans="1:1" x14ac:dyDescent="0.2">
      <c r="A3122" s="1"/>
    </row>
    <row r="3123" spans="1:1" x14ac:dyDescent="0.2">
      <c r="A3123" s="1"/>
    </row>
    <row r="3124" spans="1:1" x14ac:dyDescent="0.2">
      <c r="A3124" s="1"/>
    </row>
    <row r="3125" spans="1:1" x14ac:dyDescent="0.2">
      <c r="A3125" s="1"/>
    </row>
    <row r="3126" spans="1:1" x14ac:dyDescent="0.2">
      <c r="A3126" s="1"/>
    </row>
    <row r="3127" spans="1:1" x14ac:dyDescent="0.2">
      <c r="A3127" s="1"/>
    </row>
    <row r="3128" spans="1:1" x14ac:dyDescent="0.2">
      <c r="A3128" s="1"/>
    </row>
    <row r="3129" spans="1:1" x14ac:dyDescent="0.2">
      <c r="A3129" s="1"/>
    </row>
    <row r="3130" spans="1:1" x14ac:dyDescent="0.2">
      <c r="A3130" s="1"/>
    </row>
    <row r="3131" spans="1:1" x14ac:dyDescent="0.2">
      <c r="A3131" s="1"/>
    </row>
    <row r="3132" spans="1:1" x14ac:dyDescent="0.2">
      <c r="A3132" s="1"/>
    </row>
    <row r="3133" spans="1:1" x14ac:dyDescent="0.2">
      <c r="A3133" s="1"/>
    </row>
    <row r="3134" spans="1:1" x14ac:dyDescent="0.2">
      <c r="A3134" s="1"/>
    </row>
    <row r="3135" spans="1:1" x14ac:dyDescent="0.2">
      <c r="A3135" s="1"/>
    </row>
    <row r="3136" spans="1:1" x14ac:dyDescent="0.2">
      <c r="A3136" s="1"/>
    </row>
    <row r="3137" spans="1:1" x14ac:dyDescent="0.2">
      <c r="A3137" s="1"/>
    </row>
    <row r="3138" spans="1:1" x14ac:dyDescent="0.2">
      <c r="A3138" s="1"/>
    </row>
    <row r="3139" spans="1:1" x14ac:dyDescent="0.2">
      <c r="A3139" s="1"/>
    </row>
    <row r="3140" spans="1:1" x14ac:dyDescent="0.2">
      <c r="A3140" s="1"/>
    </row>
    <row r="3141" spans="1:1" x14ac:dyDescent="0.2">
      <c r="A3141" s="1"/>
    </row>
    <row r="3142" spans="1:1" x14ac:dyDescent="0.2">
      <c r="A3142" s="1"/>
    </row>
    <row r="3143" spans="1:1" x14ac:dyDescent="0.2">
      <c r="A3143" s="1"/>
    </row>
    <row r="3144" spans="1:1" x14ac:dyDescent="0.2">
      <c r="A3144" s="1"/>
    </row>
    <row r="3145" spans="1:1" x14ac:dyDescent="0.2">
      <c r="A3145" s="1"/>
    </row>
    <row r="3146" spans="1:1" x14ac:dyDescent="0.2">
      <c r="A3146" s="1"/>
    </row>
    <row r="3147" spans="1:1" x14ac:dyDescent="0.2">
      <c r="A3147" s="1"/>
    </row>
    <row r="3148" spans="1:1" x14ac:dyDescent="0.2">
      <c r="A3148" s="1"/>
    </row>
    <row r="3149" spans="1:1" x14ac:dyDescent="0.2">
      <c r="A3149" s="1"/>
    </row>
    <row r="3150" spans="1:1" x14ac:dyDescent="0.2">
      <c r="A3150" s="1"/>
    </row>
    <row r="3151" spans="1:1" x14ac:dyDescent="0.2">
      <c r="A3151" s="1"/>
    </row>
    <row r="3152" spans="1:1" x14ac:dyDescent="0.2">
      <c r="A3152" s="1"/>
    </row>
    <row r="3153" spans="1:1" x14ac:dyDescent="0.2">
      <c r="A3153" s="1"/>
    </row>
    <row r="3154" spans="1:1" x14ac:dyDescent="0.2">
      <c r="A3154" s="1"/>
    </row>
    <row r="3155" spans="1:1" x14ac:dyDescent="0.2">
      <c r="A3155" s="1"/>
    </row>
    <row r="3156" spans="1:1" x14ac:dyDescent="0.2">
      <c r="A3156" s="1"/>
    </row>
    <row r="3157" spans="1:1" x14ac:dyDescent="0.2">
      <c r="A3157" s="1"/>
    </row>
    <row r="3158" spans="1:1" x14ac:dyDescent="0.2">
      <c r="A3158" s="1"/>
    </row>
    <row r="3159" spans="1:1" x14ac:dyDescent="0.2">
      <c r="A3159" s="1"/>
    </row>
    <row r="3160" spans="1:1" x14ac:dyDescent="0.2">
      <c r="A3160" s="1"/>
    </row>
    <row r="3161" spans="1:1" x14ac:dyDescent="0.2">
      <c r="A3161" s="1"/>
    </row>
    <row r="3162" spans="1:1" x14ac:dyDescent="0.2">
      <c r="A3162" s="1"/>
    </row>
    <row r="3163" spans="1:1" x14ac:dyDescent="0.2">
      <c r="A3163" s="1"/>
    </row>
    <row r="3164" spans="1:1" x14ac:dyDescent="0.2">
      <c r="A3164" s="1"/>
    </row>
    <row r="3165" spans="1:1" x14ac:dyDescent="0.2">
      <c r="A3165" s="1"/>
    </row>
    <row r="3166" spans="1:1" x14ac:dyDescent="0.2">
      <c r="A3166" s="1"/>
    </row>
    <row r="3167" spans="1:1" x14ac:dyDescent="0.2">
      <c r="A3167" s="1"/>
    </row>
    <row r="3168" spans="1:1" x14ac:dyDescent="0.2">
      <c r="A3168" s="1"/>
    </row>
    <row r="3169" spans="1:1" x14ac:dyDescent="0.2">
      <c r="A3169" s="1"/>
    </row>
    <row r="3170" spans="1:1" x14ac:dyDescent="0.2">
      <c r="A3170" s="1"/>
    </row>
    <row r="3171" spans="1:1" x14ac:dyDescent="0.2">
      <c r="A3171" s="1"/>
    </row>
    <row r="3172" spans="1:1" x14ac:dyDescent="0.2">
      <c r="A3172" s="1"/>
    </row>
    <row r="3173" spans="1:1" x14ac:dyDescent="0.2">
      <c r="A3173" s="1"/>
    </row>
    <row r="3174" spans="1:1" x14ac:dyDescent="0.2">
      <c r="A3174" s="1"/>
    </row>
    <row r="3175" spans="1:1" x14ac:dyDescent="0.2">
      <c r="A3175" s="1"/>
    </row>
    <row r="3176" spans="1:1" x14ac:dyDescent="0.2">
      <c r="A3176" s="1"/>
    </row>
    <row r="3177" spans="1:1" x14ac:dyDescent="0.2">
      <c r="A3177" s="1"/>
    </row>
    <row r="3178" spans="1:1" x14ac:dyDescent="0.2">
      <c r="A3178" s="1"/>
    </row>
    <row r="3179" spans="1:1" x14ac:dyDescent="0.2">
      <c r="A3179" s="1"/>
    </row>
    <row r="3180" spans="1:1" x14ac:dyDescent="0.2">
      <c r="A3180" s="1"/>
    </row>
    <row r="3181" spans="1:1" x14ac:dyDescent="0.2">
      <c r="A3181" s="1"/>
    </row>
    <row r="3182" spans="1:1" x14ac:dyDescent="0.2">
      <c r="A3182" s="1"/>
    </row>
    <row r="3183" spans="1:1" x14ac:dyDescent="0.2">
      <c r="A3183" s="1"/>
    </row>
    <row r="3184" spans="1:1" x14ac:dyDescent="0.2">
      <c r="A3184" s="1"/>
    </row>
    <row r="3185" spans="1:1" x14ac:dyDescent="0.2">
      <c r="A3185" s="1"/>
    </row>
    <row r="3186" spans="1:1" x14ac:dyDescent="0.2">
      <c r="A3186" s="1"/>
    </row>
    <row r="3187" spans="1:1" x14ac:dyDescent="0.2">
      <c r="A3187" s="1"/>
    </row>
    <row r="3188" spans="1:1" x14ac:dyDescent="0.2">
      <c r="A3188" s="1"/>
    </row>
    <row r="3189" spans="1:1" x14ac:dyDescent="0.2">
      <c r="A3189" s="1"/>
    </row>
    <row r="3190" spans="1:1" x14ac:dyDescent="0.2">
      <c r="A3190" s="1"/>
    </row>
    <row r="3191" spans="1:1" x14ac:dyDescent="0.2">
      <c r="A3191" s="1"/>
    </row>
    <row r="3192" spans="1:1" x14ac:dyDescent="0.2">
      <c r="A3192" s="1"/>
    </row>
    <row r="3193" spans="1:1" x14ac:dyDescent="0.2">
      <c r="A3193" s="1"/>
    </row>
    <row r="3194" spans="1:1" x14ac:dyDescent="0.2">
      <c r="A3194" s="1"/>
    </row>
    <row r="3195" spans="1:1" x14ac:dyDescent="0.2">
      <c r="A3195" s="1"/>
    </row>
    <row r="3196" spans="1:1" x14ac:dyDescent="0.2">
      <c r="A3196" s="1"/>
    </row>
    <row r="3197" spans="1:1" x14ac:dyDescent="0.2">
      <c r="A3197" s="1"/>
    </row>
    <row r="3198" spans="1:1" x14ac:dyDescent="0.2">
      <c r="A3198" s="1"/>
    </row>
    <row r="3199" spans="1:1" x14ac:dyDescent="0.2">
      <c r="A3199" s="1"/>
    </row>
    <row r="3200" spans="1:1" x14ac:dyDescent="0.2">
      <c r="A3200" s="1"/>
    </row>
    <row r="3201" spans="1:1" x14ac:dyDescent="0.2">
      <c r="A3201" s="1"/>
    </row>
    <row r="3202" spans="1:1" x14ac:dyDescent="0.2">
      <c r="A3202" s="1"/>
    </row>
    <row r="3203" spans="1:1" x14ac:dyDescent="0.2">
      <c r="A3203" s="1"/>
    </row>
    <row r="3204" spans="1:1" x14ac:dyDescent="0.2">
      <c r="A3204" s="1"/>
    </row>
    <row r="3205" spans="1:1" x14ac:dyDescent="0.2">
      <c r="A3205" s="1"/>
    </row>
    <row r="3206" spans="1:1" x14ac:dyDescent="0.2">
      <c r="A3206" s="1"/>
    </row>
    <row r="3207" spans="1:1" x14ac:dyDescent="0.2">
      <c r="A3207" s="1"/>
    </row>
    <row r="3208" spans="1:1" x14ac:dyDescent="0.2">
      <c r="A3208" s="1"/>
    </row>
    <row r="3209" spans="1:1" x14ac:dyDescent="0.2">
      <c r="A3209" s="1"/>
    </row>
    <row r="3210" spans="1:1" x14ac:dyDescent="0.2">
      <c r="A3210" s="1"/>
    </row>
    <row r="3211" spans="1:1" x14ac:dyDescent="0.2">
      <c r="A3211" s="1"/>
    </row>
    <row r="3212" spans="1:1" x14ac:dyDescent="0.2">
      <c r="A3212" s="1"/>
    </row>
    <row r="3213" spans="1:1" x14ac:dyDescent="0.2">
      <c r="A3213" s="1"/>
    </row>
    <row r="3214" spans="1:1" x14ac:dyDescent="0.2">
      <c r="A3214" s="1"/>
    </row>
    <row r="3215" spans="1:1" x14ac:dyDescent="0.2">
      <c r="A3215" s="1"/>
    </row>
    <row r="3216" spans="1:1" x14ac:dyDescent="0.2">
      <c r="A3216" s="1"/>
    </row>
    <row r="3217" spans="1:1" x14ac:dyDescent="0.2">
      <c r="A3217" s="1"/>
    </row>
    <row r="3218" spans="1:1" x14ac:dyDescent="0.2">
      <c r="A3218" s="1"/>
    </row>
    <row r="3219" spans="1:1" x14ac:dyDescent="0.2">
      <c r="A3219" s="1"/>
    </row>
    <row r="3220" spans="1:1" x14ac:dyDescent="0.2">
      <c r="A3220" s="1"/>
    </row>
    <row r="3221" spans="1:1" x14ac:dyDescent="0.2">
      <c r="A3221" s="1"/>
    </row>
    <row r="3222" spans="1:1" x14ac:dyDescent="0.2">
      <c r="A3222" s="1"/>
    </row>
    <row r="3223" spans="1:1" x14ac:dyDescent="0.2">
      <c r="A3223" s="1"/>
    </row>
    <row r="3224" spans="1:1" x14ac:dyDescent="0.2">
      <c r="A3224" s="1"/>
    </row>
    <row r="3225" spans="1:1" x14ac:dyDescent="0.2">
      <c r="A3225" s="1"/>
    </row>
    <row r="3226" spans="1:1" x14ac:dyDescent="0.2">
      <c r="A3226" s="1"/>
    </row>
    <row r="3227" spans="1:1" x14ac:dyDescent="0.2">
      <c r="A3227" s="1"/>
    </row>
    <row r="3228" spans="1:1" x14ac:dyDescent="0.2">
      <c r="A3228" s="1"/>
    </row>
    <row r="3229" spans="1:1" x14ac:dyDescent="0.2">
      <c r="A3229" s="1"/>
    </row>
    <row r="3230" spans="1:1" x14ac:dyDescent="0.2">
      <c r="A3230" s="1"/>
    </row>
    <row r="3231" spans="1:1" x14ac:dyDescent="0.2">
      <c r="A3231" s="1"/>
    </row>
    <row r="3232" spans="1:1" x14ac:dyDescent="0.2">
      <c r="A3232" s="1"/>
    </row>
    <row r="3233" spans="1:1" x14ac:dyDescent="0.2">
      <c r="A3233" s="1"/>
    </row>
    <row r="3234" spans="1:1" x14ac:dyDescent="0.2">
      <c r="A3234" s="1"/>
    </row>
    <row r="3235" spans="1:1" x14ac:dyDescent="0.2">
      <c r="A3235" s="1"/>
    </row>
    <row r="3236" spans="1:1" x14ac:dyDescent="0.2">
      <c r="A3236" s="1"/>
    </row>
    <row r="3237" spans="1:1" x14ac:dyDescent="0.2">
      <c r="A3237" s="1"/>
    </row>
    <row r="3238" spans="1:1" x14ac:dyDescent="0.2">
      <c r="A3238" s="1"/>
    </row>
    <row r="3239" spans="1:1" x14ac:dyDescent="0.2">
      <c r="A3239" s="1"/>
    </row>
    <row r="3240" spans="1:1" x14ac:dyDescent="0.2">
      <c r="A3240" s="1"/>
    </row>
    <row r="3241" spans="1:1" x14ac:dyDescent="0.2">
      <c r="A3241" s="1"/>
    </row>
    <row r="3242" spans="1:1" x14ac:dyDescent="0.2">
      <c r="A3242" s="1"/>
    </row>
    <row r="3243" spans="1:1" x14ac:dyDescent="0.2">
      <c r="A3243" s="1"/>
    </row>
    <row r="3244" spans="1:1" x14ac:dyDescent="0.2">
      <c r="A3244" s="1"/>
    </row>
    <row r="3245" spans="1:1" x14ac:dyDescent="0.2">
      <c r="A3245" s="1"/>
    </row>
    <row r="3246" spans="1:1" x14ac:dyDescent="0.2">
      <c r="A3246" s="1"/>
    </row>
    <row r="3247" spans="1:1" x14ac:dyDescent="0.2">
      <c r="A3247" s="1"/>
    </row>
    <row r="3248" spans="1:1" x14ac:dyDescent="0.2">
      <c r="A3248" s="1"/>
    </row>
    <row r="3249" spans="1:1" x14ac:dyDescent="0.2">
      <c r="A3249" s="1"/>
    </row>
    <row r="3250" spans="1:1" x14ac:dyDescent="0.2">
      <c r="A3250" s="1"/>
    </row>
    <row r="3251" spans="1:1" x14ac:dyDescent="0.2">
      <c r="A3251" s="1"/>
    </row>
    <row r="3252" spans="1:1" x14ac:dyDescent="0.2">
      <c r="A3252" s="1"/>
    </row>
    <row r="3253" spans="1:1" x14ac:dyDescent="0.2">
      <c r="A3253" s="1"/>
    </row>
    <row r="3254" spans="1:1" x14ac:dyDescent="0.2">
      <c r="A3254" s="1"/>
    </row>
    <row r="3255" spans="1:1" x14ac:dyDescent="0.2">
      <c r="A3255" s="1"/>
    </row>
    <row r="3256" spans="1:1" x14ac:dyDescent="0.2">
      <c r="A3256" s="1"/>
    </row>
    <row r="3257" spans="1:1" x14ac:dyDescent="0.2">
      <c r="A3257" s="1"/>
    </row>
    <row r="3258" spans="1:1" x14ac:dyDescent="0.2">
      <c r="A3258" s="1"/>
    </row>
    <row r="3259" spans="1:1" x14ac:dyDescent="0.2">
      <c r="A3259" s="1"/>
    </row>
    <row r="3260" spans="1:1" x14ac:dyDescent="0.2">
      <c r="A3260" s="1"/>
    </row>
    <row r="3261" spans="1:1" x14ac:dyDescent="0.2">
      <c r="A3261" s="1"/>
    </row>
    <row r="3262" spans="1:1" x14ac:dyDescent="0.2">
      <c r="A3262" s="1"/>
    </row>
    <row r="3263" spans="1:1" x14ac:dyDescent="0.2">
      <c r="A3263" s="1"/>
    </row>
    <row r="3264" spans="1:1" x14ac:dyDescent="0.2">
      <c r="A3264" s="1"/>
    </row>
    <row r="3265" spans="1:1" x14ac:dyDescent="0.2">
      <c r="A3265" s="1"/>
    </row>
    <row r="3266" spans="1:1" x14ac:dyDescent="0.2">
      <c r="A3266" s="1"/>
    </row>
    <row r="3267" spans="1:1" x14ac:dyDescent="0.2">
      <c r="A3267" s="1"/>
    </row>
    <row r="3268" spans="1:1" x14ac:dyDescent="0.2">
      <c r="A3268" s="1"/>
    </row>
    <row r="3269" spans="1:1" x14ac:dyDescent="0.2">
      <c r="A3269" s="1"/>
    </row>
    <row r="3270" spans="1:1" x14ac:dyDescent="0.2">
      <c r="A3270" s="1"/>
    </row>
    <row r="3271" spans="1:1" x14ac:dyDescent="0.2">
      <c r="A3271" s="1"/>
    </row>
    <row r="3272" spans="1:1" x14ac:dyDescent="0.2">
      <c r="A3272" s="1"/>
    </row>
    <row r="3273" spans="1:1" x14ac:dyDescent="0.2">
      <c r="A3273" s="1"/>
    </row>
    <row r="3274" spans="1:1" x14ac:dyDescent="0.2">
      <c r="A3274" s="1"/>
    </row>
    <row r="3275" spans="1:1" x14ac:dyDescent="0.2">
      <c r="A3275" s="1"/>
    </row>
    <row r="3276" spans="1:1" x14ac:dyDescent="0.2">
      <c r="A3276" s="1"/>
    </row>
    <row r="3277" spans="1:1" x14ac:dyDescent="0.2">
      <c r="A3277" s="1"/>
    </row>
    <row r="3278" spans="1:1" x14ac:dyDescent="0.2">
      <c r="A3278" s="1"/>
    </row>
    <row r="3279" spans="1:1" x14ac:dyDescent="0.2">
      <c r="A3279" s="1"/>
    </row>
    <row r="3280" spans="1:1" x14ac:dyDescent="0.2">
      <c r="A3280" s="1"/>
    </row>
    <row r="3281" spans="1:1" x14ac:dyDescent="0.2">
      <c r="A3281" s="1"/>
    </row>
    <row r="3282" spans="1:1" x14ac:dyDescent="0.2">
      <c r="A3282" s="1"/>
    </row>
    <row r="3283" spans="1:1" x14ac:dyDescent="0.2">
      <c r="A3283" s="1"/>
    </row>
    <row r="3284" spans="1:1" x14ac:dyDescent="0.2">
      <c r="A3284" s="1"/>
    </row>
    <row r="3285" spans="1:1" x14ac:dyDescent="0.2">
      <c r="A3285" s="1"/>
    </row>
    <row r="3286" spans="1:1" x14ac:dyDescent="0.2">
      <c r="A3286" s="1"/>
    </row>
    <row r="3287" spans="1:1" x14ac:dyDescent="0.2">
      <c r="A3287" s="1"/>
    </row>
    <row r="3288" spans="1:1" x14ac:dyDescent="0.2">
      <c r="A3288" s="1"/>
    </row>
    <row r="3289" spans="1:1" x14ac:dyDescent="0.2">
      <c r="A3289" s="1"/>
    </row>
    <row r="3290" spans="1:1" x14ac:dyDescent="0.2">
      <c r="A3290" s="1"/>
    </row>
    <row r="3291" spans="1:1" x14ac:dyDescent="0.2">
      <c r="A3291" s="1"/>
    </row>
    <row r="3292" spans="1:1" x14ac:dyDescent="0.2">
      <c r="A3292" s="1"/>
    </row>
    <row r="3293" spans="1:1" x14ac:dyDescent="0.2">
      <c r="A3293" s="1"/>
    </row>
    <row r="3294" spans="1:1" x14ac:dyDescent="0.2">
      <c r="A3294" s="1"/>
    </row>
    <row r="3295" spans="1:1" x14ac:dyDescent="0.2">
      <c r="A3295" s="1"/>
    </row>
    <row r="3296" spans="1:1" x14ac:dyDescent="0.2">
      <c r="A3296" s="1"/>
    </row>
    <row r="3297" spans="1:1" x14ac:dyDescent="0.2">
      <c r="A3297" s="1"/>
    </row>
    <row r="3298" spans="1:1" x14ac:dyDescent="0.2">
      <c r="A3298" s="1"/>
    </row>
    <row r="3299" spans="1:1" x14ac:dyDescent="0.2">
      <c r="A3299" s="1"/>
    </row>
    <row r="3300" spans="1:1" x14ac:dyDescent="0.2">
      <c r="A3300" s="1"/>
    </row>
    <row r="3301" spans="1:1" x14ac:dyDescent="0.2">
      <c r="A3301" s="1"/>
    </row>
    <row r="3302" spans="1:1" x14ac:dyDescent="0.2">
      <c r="A3302" s="1"/>
    </row>
    <row r="3303" spans="1:1" x14ac:dyDescent="0.2">
      <c r="A3303" s="1"/>
    </row>
    <row r="3304" spans="1:1" x14ac:dyDescent="0.2">
      <c r="A3304" s="1"/>
    </row>
    <row r="3305" spans="1:1" x14ac:dyDescent="0.2">
      <c r="A3305" s="1"/>
    </row>
    <row r="3306" spans="1:1" x14ac:dyDescent="0.2">
      <c r="A3306" s="1"/>
    </row>
    <row r="3307" spans="1:1" x14ac:dyDescent="0.2">
      <c r="A3307" s="1"/>
    </row>
    <row r="3308" spans="1:1" x14ac:dyDescent="0.2">
      <c r="A3308" s="1"/>
    </row>
    <row r="3309" spans="1:1" x14ac:dyDescent="0.2">
      <c r="A3309" s="1"/>
    </row>
    <row r="3310" spans="1:1" x14ac:dyDescent="0.2">
      <c r="A3310" s="1"/>
    </row>
    <row r="3311" spans="1:1" x14ac:dyDescent="0.2">
      <c r="A3311" s="1"/>
    </row>
    <row r="3312" spans="1:1" x14ac:dyDescent="0.2">
      <c r="A3312" s="1"/>
    </row>
    <row r="3313" spans="1:1" x14ac:dyDescent="0.2">
      <c r="A3313" s="1"/>
    </row>
    <row r="3314" spans="1:1" x14ac:dyDescent="0.2">
      <c r="A3314" s="1"/>
    </row>
    <row r="3315" spans="1:1" x14ac:dyDescent="0.2">
      <c r="A3315" s="1"/>
    </row>
    <row r="3316" spans="1:1" x14ac:dyDescent="0.2">
      <c r="A3316" s="1"/>
    </row>
    <row r="3317" spans="1:1" x14ac:dyDescent="0.2">
      <c r="A3317" s="1"/>
    </row>
    <row r="3318" spans="1:1" x14ac:dyDescent="0.2">
      <c r="A3318" s="1"/>
    </row>
    <row r="3319" spans="1:1" x14ac:dyDescent="0.2">
      <c r="A3319" s="1"/>
    </row>
    <row r="3320" spans="1:1" x14ac:dyDescent="0.2">
      <c r="A3320" s="1"/>
    </row>
    <row r="3321" spans="1:1" x14ac:dyDescent="0.2">
      <c r="A3321" s="1"/>
    </row>
    <row r="3322" spans="1:1" x14ac:dyDescent="0.2">
      <c r="A3322" s="1"/>
    </row>
    <row r="3323" spans="1:1" x14ac:dyDescent="0.2">
      <c r="A3323" s="1"/>
    </row>
    <row r="3324" spans="1:1" x14ac:dyDescent="0.2">
      <c r="A3324" s="1"/>
    </row>
    <row r="3325" spans="1:1" x14ac:dyDescent="0.2">
      <c r="A3325" s="1"/>
    </row>
    <row r="3326" spans="1:1" x14ac:dyDescent="0.2">
      <c r="A3326" s="1"/>
    </row>
    <row r="3327" spans="1:1" x14ac:dyDescent="0.2">
      <c r="A3327" s="1"/>
    </row>
    <row r="3328" spans="1:1" x14ac:dyDescent="0.2">
      <c r="A3328" s="1"/>
    </row>
    <row r="3329" spans="1:1" x14ac:dyDescent="0.2">
      <c r="A3329" s="1"/>
    </row>
    <row r="3330" spans="1:1" x14ac:dyDescent="0.2">
      <c r="A3330" s="1"/>
    </row>
    <row r="3331" spans="1:1" x14ac:dyDescent="0.2">
      <c r="A3331" s="1"/>
    </row>
    <row r="3332" spans="1:1" x14ac:dyDescent="0.2">
      <c r="A3332" s="1"/>
    </row>
    <row r="3333" spans="1:1" x14ac:dyDescent="0.2">
      <c r="A3333" s="1"/>
    </row>
    <row r="3334" spans="1:1" x14ac:dyDescent="0.2">
      <c r="A3334" s="1"/>
    </row>
    <row r="3335" spans="1:1" x14ac:dyDescent="0.2">
      <c r="A3335" s="1"/>
    </row>
    <row r="3336" spans="1:1" x14ac:dyDescent="0.2">
      <c r="A3336" s="1"/>
    </row>
    <row r="3337" spans="1:1" x14ac:dyDescent="0.2">
      <c r="A3337" s="1"/>
    </row>
    <row r="3338" spans="1:1" x14ac:dyDescent="0.2">
      <c r="A3338" s="1"/>
    </row>
    <row r="3339" spans="1:1" x14ac:dyDescent="0.2">
      <c r="A3339" s="1"/>
    </row>
    <row r="3340" spans="1:1" x14ac:dyDescent="0.2">
      <c r="A3340" s="1"/>
    </row>
    <row r="3341" spans="1:1" x14ac:dyDescent="0.2">
      <c r="A3341" s="1"/>
    </row>
    <row r="3342" spans="1:1" x14ac:dyDescent="0.2">
      <c r="A3342" s="1"/>
    </row>
    <row r="3343" spans="1:1" x14ac:dyDescent="0.2">
      <c r="A3343" s="1"/>
    </row>
    <row r="3344" spans="1:1" x14ac:dyDescent="0.2">
      <c r="A3344" s="1"/>
    </row>
    <row r="3345" spans="1:1" x14ac:dyDescent="0.2">
      <c r="A3345" s="1"/>
    </row>
    <row r="3346" spans="1:1" x14ac:dyDescent="0.2">
      <c r="A3346" s="1"/>
    </row>
    <row r="3347" spans="1:1" x14ac:dyDescent="0.2">
      <c r="A3347" s="1"/>
    </row>
    <row r="3348" spans="1:1" x14ac:dyDescent="0.2">
      <c r="A3348" s="1"/>
    </row>
    <row r="3349" spans="1:1" x14ac:dyDescent="0.2">
      <c r="A3349" s="1"/>
    </row>
    <row r="3350" spans="1:1" x14ac:dyDescent="0.2">
      <c r="A3350" s="1"/>
    </row>
    <row r="3351" spans="1:1" x14ac:dyDescent="0.2">
      <c r="A3351" s="1"/>
    </row>
    <row r="3352" spans="1:1" x14ac:dyDescent="0.2">
      <c r="A3352" s="1"/>
    </row>
    <row r="3353" spans="1:1" x14ac:dyDescent="0.2">
      <c r="A3353" s="1"/>
    </row>
    <row r="3354" spans="1:1" x14ac:dyDescent="0.2">
      <c r="A3354" s="1"/>
    </row>
    <row r="3355" spans="1:1" x14ac:dyDescent="0.2">
      <c r="A3355" s="1"/>
    </row>
    <row r="3356" spans="1:1" x14ac:dyDescent="0.2">
      <c r="A3356" s="1"/>
    </row>
    <row r="3357" spans="1:1" x14ac:dyDescent="0.2">
      <c r="A3357" s="1"/>
    </row>
    <row r="3358" spans="1:1" x14ac:dyDescent="0.2">
      <c r="A3358" s="1"/>
    </row>
    <row r="3359" spans="1:1" x14ac:dyDescent="0.2">
      <c r="A3359" s="1"/>
    </row>
    <row r="3360" spans="1:1" x14ac:dyDescent="0.2">
      <c r="A3360" s="1"/>
    </row>
    <row r="3361" spans="1:1" x14ac:dyDescent="0.2">
      <c r="A3361" s="1"/>
    </row>
    <row r="3362" spans="1:1" x14ac:dyDescent="0.2">
      <c r="A3362" s="1"/>
    </row>
    <row r="3363" spans="1:1" x14ac:dyDescent="0.2">
      <c r="A3363" s="1"/>
    </row>
    <row r="3364" spans="1:1" x14ac:dyDescent="0.2">
      <c r="A3364" s="1"/>
    </row>
    <row r="3365" spans="1:1" x14ac:dyDescent="0.2">
      <c r="A3365" s="1"/>
    </row>
    <row r="3366" spans="1:1" x14ac:dyDescent="0.2">
      <c r="A3366" s="1"/>
    </row>
    <row r="3367" spans="1:1" x14ac:dyDescent="0.2">
      <c r="A3367" s="1"/>
    </row>
    <row r="3368" spans="1:1" x14ac:dyDescent="0.2">
      <c r="A3368" s="1"/>
    </row>
    <row r="3369" spans="1:1" x14ac:dyDescent="0.2">
      <c r="A3369" s="1"/>
    </row>
    <row r="3370" spans="1:1" x14ac:dyDescent="0.2">
      <c r="A3370" s="1"/>
    </row>
    <row r="3371" spans="1:1" x14ac:dyDescent="0.2">
      <c r="A3371" s="1"/>
    </row>
    <row r="3372" spans="1:1" x14ac:dyDescent="0.2">
      <c r="A3372" s="1"/>
    </row>
    <row r="3373" spans="1:1" x14ac:dyDescent="0.2">
      <c r="A3373" s="1"/>
    </row>
    <row r="3374" spans="1:1" x14ac:dyDescent="0.2">
      <c r="A3374" s="1"/>
    </row>
    <row r="3375" spans="1:1" x14ac:dyDescent="0.2">
      <c r="A3375" s="1"/>
    </row>
    <row r="3376" spans="1:1" x14ac:dyDescent="0.2">
      <c r="A3376" s="1"/>
    </row>
    <row r="3377" spans="1:1" x14ac:dyDescent="0.2">
      <c r="A3377" s="1"/>
    </row>
    <row r="3378" spans="1:1" x14ac:dyDescent="0.2">
      <c r="A3378" s="1"/>
    </row>
    <row r="3379" spans="1:1" x14ac:dyDescent="0.2">
      <c r="A3379" s="1"/>
    </row>
    <row r="3380" spans="1:1" x14ac:dyDescent="0.2">
      <c r="A3380" s="1"/>
    </row>
    <row r="3381" spans="1:1" x14ac:dyDescent="0.2">
      <c r="A3381" s="1"/>
    </row>
    <row r="3382" spans="1:1" x14ac:dyDescent="0.2">
      <c r="A3382" s="1"/>
    </row>
    <row r="3383" spans="1:1" x14ac:dyDescent="0.2">
      <c r="A3383" s="1"/>
    </row>
    <row r="3384" spans="1:1" x14ac:dyDescent="0.2">
      <c r="A3384" s="1"/>
    </row>
    <row r="3385" spans="1:1" x14ac:dyDescent="0.2">
      <c r="A3385" s="1"/>
    </row>
    <row r="3386" spans="1:1" x14ac:dyDescent="0.2">
      <c r="A3386" s="1"/>
    </row>
    <row r="3387" spans="1:1" x14ac:dyDescent="0.2">
      <c r="A3387" s="1"/>
    </row>
    <row r="3388" spans="1:1" x14ac:dyDescent="0.2">
      <c r="A3388" s="1"/>
    </row>
    <row r="3389" spans="1:1" x14ac:dyDescent="0.2">
      <c r="A3389" s="1"/>
    </row>
    <row r="3390" spans="1:1" x14ac:dyDescent="0.2">
      <c r="A3390" s="1"/>
    </row>
    <row r="3391" spans="1:1" x14ac:dyDescent="0.2">
      <c r="A3391" s="1"/>
    </row>
    <row r="3392" spans="1:1" x14ac:dyDescent="0.2">
      <c r="A3392" s="1"/>
    </row>
    <row r="3393" spans="1:1" x14ac:dyDescent="0.2">
      <c r="A3393" s="1"/>
    </row>
    <row r="3394" spans="1:1" x14ac:dyDescent="0.2">
      <c r="A3394" s="1"/>
    </row>
    <row r="3395" spans="1:1" x14ac:dyDescent="0.2">
      <c r="A3395" s="1"/>
    </row>
    <row r="3396" spans="1:1" x14ac:dyDescent="0.2">
      <c r="A3396" s="1"/>
    </row>
    <row r="3397" spans="1:1" x14ac:dyDescent="0.2">
      <c r="A3397" s="1"/>
    </row>
    <row r="3398" spans="1:1" x14ac:dyDescent="0.2">
      <c r="A3398" s="1"/>
    </row>
    <row r="3399" spans="1:1" x14ac:dyDescent="0.2">
      <c r="A3399" s="1"/>
    </row>
    <row r="3400" spans="1:1" x14ac:dyDescent="0.2">
      <c r="A3400" s="1"/>
    </row>
    <row r="3401" spans="1:1" x14ac:dyDescent="0.2">
      <c r="A3401" s="1"/>
    </row>
    <row r="3402" spans="1:1" x14ac:dyDescent="0.2">
      <c r="A3402" s="1"/>
    </row>
    <row r="3403" spans="1:1" x14ac:dyDescent="0.2">
      <c r="A3403" s="1"/>
    </row>
    <row r="3404" spans="1:1" x14ac:dyDescent="0.2">
      <c r="A3404" s="1"/>
    </row>
    <row r="3405" spans="1:1" x14ac:dyDescent="0.2">
      <c r="A3405" s="1"/>
    </row>
    <row r="3406" spans="1:1" x14ac:dyDescent="0.2">
      <c r="A3406" s="1"/>
    </row>
    <row r="3407" spans="1:1" x14ac:dyDescent="0.2">
      <c r="A3407" s="1"/>
    </row>
    <row r="3408" spans="1:1" x14ac:dyDescent="0.2">
      <c r="A3408" s="1"/>
    </row>
    <row r="3409" spans="1:1" x14ac:dyDescent="0.2">
      <c r="A3409" s="1"/>
    </row>
    <row r="3410" spans="1:1" x14ac:dyDescent="0.2">
      <c r="A3410" s="1"/>
    </row>
    <row r="3411" spans="1:1" x14ac:dyDescent="0.2">
      <c r="A3411" s="1"/>
    </row>
    <row r="3412" spans="1:1" x14ac:dyDescent="0.2">
      <c r="A3412" s="1"/>
    </row>
    <row r="3413" spans="1:1" x14ac:dyDescent="0.2">
      <c r="A3413" s="1"/>
    </row>
    <row r="3414" spans="1:1" x14ac:dyDescent="0.2">
      <c r="A3414" s="1"/>
    </row>
    <row r="3415" spans="1:1" x14ac:dyDescent="0.2">
      <c r="A3415" s="1"/>
    </row>
    <row r="3416" spans="1:1" x14ac:dyDescent="0.2">
      <c r="A3416" s="1"/>
    </row>
    <row r="3417" spans="1:1" x14ac:dyDescent="0.2">
      <c r="A3417" s="1"/>
    </row>
    <row r="3418" spans="1:1" x14ac:dyDescent="0.2">
      <c r="A3418" s="1"/>
    </row>
    <row r="3419" spans="1:1" x14ac:dyDescent="0.2">
      <c r="A3419" s="1"/>
    </row>
    <row r="3420" spans="1:1" x14ac:dyDescent="0.2">
      <c r="A3420" s="1"/>
    </row>
    <row r="3421" spans="1:1" x14ac:dyDescent="0.2">
      <c r="A3421" s="1"/>
    </row>
    <row r="3422" spans="1:1" x14ac:dyDescent="0.2">
      <c r="A3422" s="1"/>
    </row>
    <row r="3423" spans="1:1" x14ac:dyDescent="0.2">
      <c r="A3423" s="1"/>
    </row>
    <row r="3424" spans="1:1" x14ac:dyDescent="0.2">
      <c r="A3424" s="1"/>
    </row>
    <row r="3425" spans="1:1" x14ac:dyDescent="0.2">
      <c r="A3425" s="1"/>
    </row>
    <row r="3426" spans="1:1" x14ac:dyDescent="0.2">
      <c r="A3426" s="1"/>
    </row>
    <row r="3427" spans="1:1" x14ac:dyDescent="0.2">
      <c r="A3427" s="1"/>
    </row>
    <row r="3428" spans="1:1" x14ac:dyDescent="0.2">
      <c r="A3428" s="1"/>
    </row>
    <row r="3429" spans="1:1" x14ac:dyDescent="0.2">
      <c r="A3429" s="1"/>
    </row>
    <row r="3430" spans="1:1" x14ac:dyDescent="0.2">
      <c r="A3430" s="1"/>
    </row>
    <row r="3431" spans="1:1" x14ac:dyDescent="0.2">
      <c r="A3431" s="1"/>
    </row>
    <row r="3432" spans="1:1" x14ac:dyDescent="0.2">
      <c r="A3432" s="1"/>
    </row>
    <row r="3433" spans="1:1" x14ac:dyDescent="0.2">
      <c r="A3433" s="1"/>
    </row>
    <row r="3434" spans="1:1" x14ac:dyDescent="0.2">
      <c r="A3434" s="1"/>
    </row>
    <row r="3435" spans="1:1" x14ac:dyDescent="0.2">
      <c r="A3435" s="1"/>
    </row>
    <row r="3436" spans="1:1" x14ac:dyDescent="0.2">
      <c r="A3436" s="1"/>
    </row>
    <row r="3437" spans="1:1" x14ac:dyDescent="0.2">
      <c r="A3437" s="1"/>
    </row>
    <row r="3438" spans="1:1" x14ac:dyDescent="0.2">
      <c r="A3438" s="1"/>
    </row>
    <row r="3439" spans="1:1" x14ac:dyDescent="0.2">
      <c r="A3439" s="1"/>
    </row>
    <row r="3440" spans="1:1" x14ac:dyDescent="0.2">
      <c r="A3440" s="1"/>
    </row>
    <row r="3441" spans="1:1" x14ac:dyDescent="0.2">
      <c r="A3441" s="1"/>
    </row>
    <row r="3442" spans="1:1" x14ac:dyDescent="0.2">
      <c r="A3442" s="1"/>
    </row>
    <row r="3443" spans="1:1" x14ac:dyDescent="0.2">
      <c r="A3443" s="1"/>
    </row>
    <row r="3444" spans="1:1" x14ac:dyDescent="0.2">
      <c r="A3444" s="1"/>
    </row>
    <row r="3445" spans="1:1" x14ac:dyDescent="0.2">
      <c r="A3445" s="1"/>
    </row>
    <row r="3446" spans="1:1" x14ac:dyDescent="0.2">
      <c r="A3446" s="1"/>
    </row>
    <row r="3447" spans="1:1" x14ac:dyDescent="0.2">
      <c r="A3447" s="1"/>
    </row>
    <row r="3448" spans="1:1" x14ac:dyDescent="0.2">
      <c r="A3448" s="1"/>
    </row>
    <row r="3449" spans="1:1" x14ac:dyDescent="0.2">
      <c r="A3449" s="1"/>
    </row>
    <row r="3450" spans="1:1" x14ac:dyDescent="0.2">
      <c r="A3450" s="1"/>
    </row>
    <row r="3451" spans="1:1" x14ac:dyDescent="0.2">
      <c r="A3451" s="1"/>
    </row>
    <row r="3452" spans="1:1" x14ac:dyDescent="0.2">
      <c r="A3452" s="1"/>
    </row>
    <row r="3453" spans="1:1" x14ac:dyDescent="0.2">
      <c r="A3453" s="1"/>
    </row>
    <row r="3454" spans="1:1" x14ac:dyDescent="0.2">
      <c r="A3454" s="1"/>
    </row>
    <row r="3455" spans="1:1" x14ac:dyDescent="0.2">
      <c r="A3455" s="1"/>
    </row>
    <row r="3456" spans="1:1" x14ac:dyDescent="0.2">
      <c r="A3456" s="1"/>
    </row>
    <row r="3457" spans="1:1" x14ac:dyDescent="0.2">
      <c r="A3457" s="1"/>
    </row>
    <row r="3458" spans="1:1" x14ac:dyDescent="0.2">
      <c r="A3458" s="1"/>
    </row>
    <row r="3459" spans="1:1" x14ac:dyDescent="0.2">
      <c r="A3459" s="1"/>
    </row>
    <row r="3460" spans="1:1" x14ac:dyDescent="0.2">
      <c r="A3460" s="1"/>
    </row>
    <row r="3461" spans="1:1" x14ac:dyDescent="0.2">
      <c r="A3461" s="1"/>
    </row>
    <row r="3462" spans="1:1" x14ac:dyDescent="0.2">
      <c r="A3462" s="1"/>
    </row>
    <row r="3463" spans="1:1" x14ac:dyDescent="0.2">
      <c r="A3463" s="1"/>
    </row>
    <row r="3464" spans="1:1" x14ac:dyDescent="0.2">
      <c r="A3464" s="1"/>
    </row>
    <row r="3465" spans="1:1" x14ac:dyDescent="0.2">
      <c r="A3465" s="1"/>
    </row>
    <row r="3466" spans="1:1" x14ac:dyDescent="0.2">
      <c r="A3466" s="1"/>
    </row>
    <row r="3467" spans="1:1" x14ac:dyDescent="0.2">
      <c r="A3467" s="1"/>
    </row>
    <row r="3468" spans="1:1" x14ac:dyDescent="0.2">
      <c r="A3468" s="1"/>
    </row>
    <row r="3469" spans="1:1" x14ac:dyDescent="0.2">
      <c r="A3469" s="1"/>
    </row>
    <row r="3470" spans="1:1" x14ac:dyDescent="0.2">
      <c r="A3470" s="1"/>
    </row>
    <row r="3471" spans="1:1" x14ac:dyDescent="0.2">
      <c r="A3471" s="1"/>
    </row>
    <row r="3472" spans="1:1" x14ac:dyDescent="0.2">
      <c r="A3472" s="1"/>
    </row>
    <row r="3473" spans="1:1" x14ac:dyDescent="0.2">
      <c r="A3473" s="1"/>
    </row>
    <row r="3474" spans="1:1" x14ac:dyDescent="0.2">
      <c r="A3474" s="1"/>
    </row>
    <row r="3475" spans="1:1" x14ac:dyDescent="0.2">
      <c r="A3475" s="1"/>
    </row>
    <row r="3476" spans="1:1" x14ac:dyDescent="0.2">
      <c r="A3476" s="1"/>
    </row>
    <row r="3477" spans="1:1" x14ac:dyDescent="0.2">
      <c r="A3477" s="1"/>
    </row>
    <row r="3478" spans="1:1" x14ac:dyDescent="0.2">
      <c r="A3478" s="1"/>
    </row>
    <row r="3479" spans="1:1" x14ac:dyDescent="0.2">
      <c r="A3479" s="1"/>
    </row>
    <row r="3480" spans="1:1" x14ac:dyDescent="0.2">
      <c r="A3480" s="1"/>
    </row>
    <row r="3481" spans="1:1" x14ac:dyDescent="0.2">
      <c r="A3481" s="1"/>
    </row>
    <row r="3482" spans="1:1" x14ac:dyDescent="0.2">
      <c r="A3482" s="1"/>
    </row>
    <row r="3483" spans="1:1" x14ac:dyDescent="0.2">
      <c r="A3483" s="1"/>
    </row>
    <row r="3484" spans="1:1" x14ac:dyDescent="0.2">
      <c r="A3484" s="1"/>
    </row>
    <row r="3485" spans="1:1" x14ac:dyDescent="0.2">
      <c r="A3485" s="1"/>
    </row>
    <row r="3486" spans="1:1" x14ac:dyDescent="0.2">
      <c r="A3486" s="1"/>
    </row>
    <row r="3487" spans="1:1" x14ac:dyDescent="0.2">
      <c r="A3487" s="1"/>
    </row>
    <row r="3488" spans="1:1" x14ac:dyDescent="0.2">
      <c r="A3488" s="1"/>
    </row>
    <row r="3489" spans="1:1" x14ac:dyDescent="0.2">
      <c r="A3489" s="1"/>
    </row>
    <row r="3490" spans="1:1" x14ac:dyDescent="0.2">
      <c r="A3490" s="1"/>
    </row>
    <row r="3491" spans="1:1" x14ac:dyDescent="0.2">
      <c r="A3491" s="1"/>
    </row>
    <row r="3492" spans="1:1" x14ac:dyDescent="0.2">
      <c r="A3492" s="1"/>
    </row>
    <row r="3493" spans="1:1" x14ac:dyDescent="0.2">
      <c r="A3493" s="1"/>
    </row>
    <row r="3494" spans="1:1" x14ac:dyDescent="0.2">
      <c r="A3494" s="1"/>
    </row>
    <row r="3495" spans="1:1" x14ac:dyDescent="0.2">
      <c r="A3495" s="1"/>
    </row>
    <row r="3496" spans="1:1" x14ac:dyDescent="0.2">
      <c r="A3496" s="1"/>
    </row>
    <row r="3497" spans="1:1" x14ac:dyDescent="0.2">
      <c r="A3497" s="1"/>
    </row>
    <row r="3498" spans="1:1" x14ac:dyDescent="0.2">
      <c r="A3498" s="1"/>
    </row>
    <row r="3499" spans="1:1" x14ac:dyDescent="0.2">
      <c r="A3499" s="1"/>
    </row>
    <row r="3500" spans="1:1" x14ac:dyDescent="0.2">
      <c r="A3500" s="1"/>
    </row>
    <row r="3501" spans="1:1" x14ac:dyDescent="0.2">
      <c r="A3501" s="1"/>
    </row>
    <row r="3502" spans="1:1" x14ac:dyDescent="0.2">
      <c r="A3502" s="1"/>
    </row>
    <row r="3503" spans="1:1" x14ac:dyDescent="0.2">
      <c r="A3503" s="1"/>
    </row>
    <row r="3504" spans="1:1" x14ac:dyDescent="0.2">
      <c r="A3504" s="1"/>
    </row>
    <row r="3505" spans="1:1" x14ac:dyDescent="0.2">
      <c r="A3505" s="1"/>
    </row>
    <row r="3506" spans="1:1" x14ac:dyDescent="0.2">
      <c r="A3506" s="1"/>
    </row>
    <row r="3507" spans="1:1" x14ac:dyDescent="0.2">
      <c r="A3507" s="1"/>
    </row>
    <row r="3508" spans="1:1" x14ac:dyDescent="0.2">
      <c r="A3508" s="1"/>
    </row>
    <row r="3509" spans="1:1" x14ac:dyDescent="0.2">
      <c r="A3509" s="1"/>
    </row>
    <row r="3510" spans="1:1" x14ac:dyDescent="0.2">
      <c r="A3510" s="1"/>
    </row>
    <row r="3511" spans="1:1" x14ac:dyDescent="0.2">
      <c r="A3511" s="1"/>
    </row>
    <row r="3512" spans="1:1" x14ac:dyDescent="0.2">
      <c r="A3512" s="1"/>
    </row>
    <row r="3513" spans="1:1" x14ac:dyDescent="0.2">
      <c r="A3513" s="1"/>
    </row>
    <row r="3514" spans="1:1" x14ac:dyDescent="0.2">
      <c r="A3514" s="1"/>
    </row>
    <row r="3515" spans="1:1" x14ac:dyDescent="0.2">
      <c r="A3515" s="1"/>
    </row>
    <row r="3516" spans="1:1" x14ac:dyDescent="0.2">
      <c r="A3516" s="1"/>
    </row>
    <row r="3517" spans="1:1" x14ac:dyDescent="0.2">
      <c r="A3517" s="1"/>
    </row>
    <row r="3518" spans="1:1" x14ac:dyDescent="0.2">
      <c r="A3518" s="1"/>
    </row>
    <row r="3519" spans="1:1" x14ac:dyDescent="0.2">
      <c r="A3519" s="1"/>
    </row>
    <row r="3520" spans="1:1" x14ac:dyDescent="0.2">
      <c r="A3520" s="1"/>
    </row>
    <row r="3521" spans="1:1" x14ac:dyDescent="0.2">
      <c r="A3521" s="1"/>
    </row>
    <row r="3522" spans="1:1" x14ac:dyDescent="0.2">
      <c r="A3522" s="1"/>
    </row>
    <row r="3523" spans="1:1" x14ac:dyDescent="0.2">
      <c r="A3523" s="1"/>
    </row>
    <row r="3524" spans="1:1" x14ac:dyDescent="0.2">
      <c r="A3524" s="1"/>
    </row>
    <row r="3525" spans="1:1" x14ac:dyDescent="0.2">
      <c r="A3525" s="1"/>
    </row>
    <row r="3526" spans="1:1" x14ac:dyDescent="0.2">
      <c r="A3526" s="1"/>
    </row>
    <row r="3527" spans="1:1" x14ac:dyDescent="0.2">
      <c r="A3527" s="1"/>
    </row>
    <row r="3528" spans="1:1" x14ac:dyDescent="0.2">
      <c r="A3528" s="1"/>
    </row>
    <row r="3529" spans="1:1" x14ac:dyDescent="0.2">
      <c r="A3529" s="1"/>
    </row>
    <row r="3530" spans="1:1" x14ac:dyDescent="0.2">
      <c r="A3530" s="1"/>
    </row>
    <row r="3531" spans="1:1" x14ac:dyDescent="0.2">
      <c r="A3531" s="1"/>
    </row>
    <row r="3532" spans="1:1" x14ac:dyDescent="0.2">
      <c r="A3532" s="1"/>
    </row>
    <row r="3533" spans="1:1" x14ac:dyDescent="0.2">
      <c r="A3533" s="1"/>
    </row>
    <row r="3534" spans="1:1" x14ac:dyDescent="0.2">
      <c r="A3534" s="1"/>
    </row>
    <row r="3535" spans="1:1" x14ac:dyDescent="0.2">
      <c r="A3535" s="1"/>
    </row>
    <row r="3536" spans="1:1" x14ac:dyDescent="0.2">
      <c r="A3536" s="1"/>
    </row>
    <row r="3537" spans="1:1" x14ac:dyDescent="0.2">
      <c r="A3537" s="1"/>
    </row>
    <row r="3538" spans="1:1" x14ac:dyDescent="0.2">
      <c r="A3538" s="1"/>
    </row>
    <row r="3539" spans="1:1" x14ac:dyDescent="0.2">
      <c r="A3539" s="1"/>
    </row>
    <row r="3540" spans="1:1" x14ac:dyDescent="0.2">
      <c r="A3540" s="1"/>
    </row>
    <row r="3541" spans="1:1" x14ac:dyDescent="0.2">
      <c r="A3541" s="1"/>
    </row>
    <row r="3542" spans="1:1" x14ac:dyDescent="0.2">
      <c r="A3542" s="1"/>
    </row>
    <row r="3543" spans="1:1" x14ac:dyDescent="0.2">
      <c r="A3543" s="1"/>
    </row>
    <row r="3544" spans="1:1" x14ac:dyDescent="0.2">
      <c r="A3544" s="1"/>
    </row>
    <row r="3545" spans="1:1" x14ac:dyDescent="0.2">
      <c r="A3545" s="1"/>
    </row>
    <row r="3546" spans="1:1" x14ac:dyDescent="0.2">
      <c r="A3546" s="1"/>
    </row>
    <row r="3547" spans="1:1" x14ac:dyDescent="0.2">
      <c r="A3547" s="1"/>
    </row>
    <row r="3548" spans="1:1" x14ac:dyDescent="0.2">
      <c r="A3548" s="1"/>
    </row>
    <row r="3549" spans="1:1" x14ac:dyDescent="0.2">
      <c r="A3549" s="1"/>
    </row>
    <row r="3550" spans="1:1" x14ac:dyDescent="0.2">
      <c r="A3550" s="1"/>
    </row>
    <row r="3551" spans="1:1" x14ac:dyDescent="0.2">
      <c r="A3551" s="1"/>
    </row>
    <row r="3552" spans="1:1" x14ac:dyDescent="0.2">
      <c r="A3552" s="1"/>
    </row>
    <row r="3553" spans="1:1" x14ac:dyDescent="0.2">
      <c r="A3553" s="1"/>
    </row>
    <row r="3554" spans="1:1" x14ac:dyDescent="0.2">
      <c r="A3554" s="1"/>
    </row>
    <row r="3555" spans="1:1" x14ac:dyDescent="0.2">
      <c r="A3555" s="1"/>
    </row>
    <row r="3556" spans="1:1" x14ac:dyDescent="0.2">
      <c r="A3556" s="1"/>
    </row>
    <row r="3557" spans="1:1" x14ac:dyDescent="0.2">
      <c r="A3557" s="1"/>
    </row>
    <row r="3558" spans="1:1" x14ac:dyDescent="0.2">
      <c r="A3558" s="1"/>
    </row>
    <row r="3559" spans="1:1" x14ac:dyDescent="0.2">
      <c r="A3559" s="1"/>
    </row>
    <row r="3560" spans="1:1" x14ac:dyDescent="0.2">
      <c r="A3560" s="1"/>
    </row>
    <row r="3561" spans="1:1" x14ac:dyDescent="0.2">
      <c r="A3561" s="1"/>
    </row>
    <row r="3562" spans="1:1" x14ac:dyDescent="0.2">
      <c r="A3562" s="1"/>
    </row>
    <row r="3563" spans="1:1" x14ac:dyDescent="0.2">
      <c r="A3563" s="1"/>
    </row>
    <row r="3564" spans="1:1" x14ac:dyDescent="0.2">
      <c r="A3564" s="1"/>
    </row>
    <row r="3565" spans="1:1" x14ac:dyDescent="0.2">
      <c r="A3565" s="1"/>
    </row>
    <row r="3566" spans="1:1" x14ac:dyDescent="0.2">
      <c r="A3566" s="1"/>
    </row>
    <row r="3567" spans="1:1" x14ac:dyDescent="0.2">
      <c r="A3567" s="1"/>
    </row>
    <row r="3568" spans="1:1" x14ac:dyDescent="0.2">
      <c r="A3568" s="1"/>
    </row>
    <row r="3569" spans="1:1" x14ac:dyDescent="0.2">
      <c r="A3569" s="1"/>
    </row>
    <row r="3570" spans="1:1" x14ac:dyDescent="0.2">
      <c r="A3570" s="1"/>
    </row>
    <row r="3571" spans="1:1" x14ac:dyDescent="0.2">
      <c r="A3571" s="1"/>
    </row>
    <row r="3572" spans="1:1" x14ac:dyDescent="0.2">
      <c r="A3572" s="1"/>
    </row>
    <row r="3573" spans="1:1" x14ac:dyDescent="0.2">
      <c r="A3573" s="1"/>
    </row>
    <row r="3574" spans="1:1" x14ac:dyDescent="0.2">
      <c r="A3574" s="1"/>
    </row>
    <row r="3575" spans="1:1" x14ac:dyDescent="0.2">
      <c r="A3575" s="1"/>
    </row>
    <row r="3576" spans="1:1" x14ac:dyDescent="0.2">
      <c r="A3576" s="1"/>
    </row>
    <row r="3577" spans="1:1" x14ac:dyDescent="0.2">
      <c r="A3577" s="1"/>
    </row>
    <row r="3578" spans="1:1" x14ac:dyDescent="0.2">
      <c r="A3578" s="1"/>
    </row>
    <row r="3579" spans="1:1" x14ac:dyDescent="0.2">
      <c r="A3579" s="1"/>
    </row>
    <row r="3580" spans="1:1" x14ac:dyDescent="0.2">
      <c r="A3580" s="1"/>
    </row>
    <row r="3581" spans="1:1" x14ac:dyDescent="0.2">
      <c r="A3581" s="1"/>
    </row>
    <row r="3582" spans="1:1" x14ac:dyDescent="0.2">
      <c r="A3582" s="1"/>
    </row>
    <row r="3583" spans="1:1" x14ac:dyDescent="0.2">
      <c r="A3583" s="1"/>
    </row>
    <row r="3584" spans="1:1" x14ac:dyDescent="0.2">
      <c r="A3584" s="1"/>
    </row>
    <row r="3585" spans="1:1" x14ac:dyDescent="0.2">
      <c r="A3585" s="1"/>
    </row>
    <row r="3586" spans="1:1" x14ac:dyDescent="0.2">
      <c r="A3586" s="1"/>
    </row>
    <row r="3587" spans="1:1" x14ac:dyDescent="0.2">
      <c r="A3587" s="1"/>
    </row>
    <row r="3588" spans="1:1" x14ac:dyDescent="0.2">
      <c r="A3588" s="1"/>
    </row>
    <row r="3589" spans="1:1" x14ac:dyDescent="0.2">
      <c r="A3589" s="1"/>
    </row>
    <row r="3590" spans="1:1" x14ac:dyDescent="0.2">
      <c r="A3590" s="1"/>
    </row>
    <row r="3591" spans="1:1" x14ac:dyDescent="0.2">
      <c r="A3591" s="1"/>
    </row>
    <row r="3592" spans="1:1" x14ac:dyDescent="0.2">
      <c r="A3592" s="1"/>
    </row>
    <row r="3593" spans="1:1" x14ac:dyDescent="0.2">
      <c r="A3593" s="1"/>
    </row>
    <row r="3594" spans="1:1" x14ac:dyDescent="0.2">
      <c r="A3594" s="1"/>
    </row>
    <row r="3595" spans="1:1" x14ac:dyDescent="0.2">
      <c r="A3595" s="1"/>
    </row>
    <row r="3596" spans="1:1" x14ac:dyDescent="0.2">
      <c r="A3596" s="1"/>
    </row>
    <row r="3597" spans="1:1" x14ac:dyDescent="0.2">
      <c r="A3597" s="1"/>
    </row>
    <row r="3598" spans="1:1" x14ac:dyDescent="0.2">
      <c r="A3598" s="1"/>
    </row>
    <row r="3599" spans="1:1" x14ac:dyDescent="0.2">
      <c r="A3599" s="1"/>
    </row>
    <row r="3600" spans="1:1" x14ac:dyDescent="0.2">
      <c r="A3600" s="1"/>
    </row>
    <row r="3601" spans="1:1" x14ac:dyDescent="0.2">
      <c r="A3601" s="1"/>
    </row>
    <row r="3602" spans="1:1" x14ac:dyDescent="0.2">
      <c r="A3602" s="1"/>
    </row>
    <row r="3603" spans="1:1" x14ac:dyDescent="0.2">
      <c r="A3603" s="1"/>
    </row>
    <row r="3604" spans="1:1" x14ac:dyDescent="0.2">
      <c r="A3604" s="1"/>
    </row>
    <row r="3605" spans="1:1" x14ac:dyDescent="0.2">
      <c r="A3605" s="1"/>
    </row>
    <row r="3606" spans="1:1" x14ac:dyDescent="0.2">
      <c r="A3606" s="1"/>
    </row>
    <row r="3607" spans="1:1" x14ac:dyDescent="0.2">
      <c r="A3607" s="1"/>
    </row>
    <row r="3608" spans="1:1" x14ac:dyDescent="0.2">
      <c r="A3608" s="1"/>
    </row>
    <row r="3609" spans="1:1" x14ac:dyDescent="0.2">
      <c r="A3609" s="1"/>
    </row>
    <row r="3610" spans="1:1" x14ac:dyDescent="0.2">
      <c r="A3610" s="1"/>
    </row>
    <row r="3611" spans="1:1" x14ac:dyDescent="0.2">
      <c r="A3611" s="1"/>
    </row>
    <row r="3612" spans="1:1" x14ac:dyDescent="0.2">
      <c r="A3612" s="1"/>
    </row>
    <row r="3613" spans="1:1" x14ac:dyDescent="0.2">
      <c r="A3613" s="1"/>
    </row>
    <row r="3614" spans="1:1" x14ac:dyDescent="0.2">
      <c r="A3614" s="1"/>
    </row>
    <row r="3615" spans="1:1" x14ac:dyDescent="0.2">
      <c r="A3615" s="1"/>
    </row>
    <row r="3616" spans="1:1" x14ac:dyDescent="0.2">
      <c r="A3616" s="1"/>
    </row>
    <row r="3617" spans="1:1" x14ac:dyDescent="0.2">
      <c r="A3617" s="1"/>
    </row>
    <row r="3618" spans="1:1" x14ac:dyDescent="0.2">
      <c r="A3618" s="1"/>
    </row>
    <row r="3619" spans="1:1" x14ac:dyDescent="0.2">
      <c r="A3619" s="1"/>
    </row>
    <row r="3620" spans="1:1" x14ac:dyDescent="0.2">
      <c r="A3620" s="1"/>
    </row>
    <row r="3621" spans="1:1" x14ac:dyDescent="0.2">
      <c r="A3621" s="1"/>
    </row>
    <row r="3622" spans="1:1" x14ac:dyDescent="0.2">
      <c r="A3622" s="1"/>
    </row>
    <row r="3623" spans="1:1" x14ac:dyDescent="0.2">
      <c r="A3623" s="1"/>
    </row>
    <row r="3624" spans="1:1" x14ac:dyDescent="0.2">
      <c r="A3624" s="1"/>
    </row>
    <row r="3625" spans="1:1" x14ac:dyDescent="0.2">
      <c r="A3625" s="1"/>
    </row>
    <row r="3626" spans="1:1" x14ac:dyDescent="0.2">
      <c r="A3626" s="1"/>
    </row>
    <row r="3627" spans="1:1" x14ac:dyDescent="0.2">
      <c r="A3627" s="1"/>
    </row>
    <row r="3628" spans="1:1" x14ac:dyDescent="0.2">
      <c r="A3628" s="1"/>
    </row>
    <row r="3629" spans="1:1" x14ac:dyDescent="0.2">
      <c r="A3629" s="1"/>
    </row>
    <row r="3630" spans="1:1" x14ac:dyDescent="0.2">
      <c r="A3630" s="1"/>
    </row>
    <row r="3631" spans="1:1" x14ac:dyDescent="0.2">
      <c r="A3631" s="1"/>
    </row>
    <row r="3632" spans="1:1" x14ac:dyDescent="0.2">
      <c r="A3632" s="1"/>
    </row>
    <row r="3633" spans="1:1" x14ac:dyDescent="0.2">
      <c r="A3633" s="1"/>
    </row>
    <row r="3634" spans="1:1" x14ac:dyDescent="0.2">
      <c r="A3634" s="1"/>
    </row>
    <row r="3635" spans="1:1" x14ac:dyDescent="0.2">
      <c r="A3635" s="1"/>
    </row>
    <row r="3636" spans="1:1" x14ac:dyDescent="0.2">
      <c r="A3636" s="1"/>
    </row>
    <row r="3637" spans="1:1" x14ac:dyDescent="0.2">
      <c r="A3637" s="1"/>
    </row>
    <row r="3638" spans="1:1" x14ac:dyDescent="0.2">
      <c r="A3638" s="1"/>
    </row>
    <row r="3639" spans="1:1" x14ac:dyDescent="0.2">
      <c r="A3639" s="1"/>
    </row>
    <row r="3640" spans="1:1" x14ac:dyDescent="0.2">
      <c r="A3640" s="1"/>
    </row>
    <row r="3641" spans="1:1" x14ac:dyDescent="0.2">
      <c r="A3641" s="1"/>
    </row>
    <row r="3642" spans="1:1" x14ac:dyDescent="0.2">
      <c r="A3642" s="1"/>
    </row>
    <row r="3643" spans="1:1" x14ac:dyDescent="0.2">
      <c r="A3643" s="1"/>
    </row>
    <row r="3644" spans="1:1" x14ac:dyDescent="0.2">
      <c r="A3644" s="1"/>
    </row>
    <row r="3645" spans="1:1" x14ac:dyDescent="0.2">
      <c r="A3645" s="1"/>
    </row>
    <row r="3646" spans="1:1" x14ac:dyDescent="0.2">
      <c r="A3646" s="1"/>
    </row>
  </sheetData>
  <mergeCells count="14">
    <mergeCell ref="A5:B5"/>
    <mergeCell ref="A6:A7"/>
    <mergeCell ref="B6:B7"/>
    <mergeCell ref="C5:C7"/>
    <mergeCell ref="M6:N6"/>
    <mergeCell ref="D6:E6"/>
    <mergeCell ref="F6:G6"/>
    <mergeCell ref="D5:G5"/>
    <mergeCell ref="Q5:R5"/>
    <mergeCell ref="Q6:R6"/>
    <mergeCell ref="H5:H7"/>
    <mergeCell ref="I5:J6"/>
    <mergeCell ref="O6:P6"/>
    <mergeCell ref="K5:P5"/>
  </mergeCells>
  <phoneticPr fontId="0" type="noConversion"/>
  <printOptions horizontalCentered="1" verticalCentered="1"/>
  <pageMargins left="0.17" right="0.23" top="0.78740157480314965" bottom="0.59055118110236227" header="0" footer="0"/>
  <pageSetup scale="26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X49"/>
  <sheetViews>
    <sheetView topLeftCell="D1" zoomScale="50" workbookViewId="0">
      <selection activeCell="J2" sqref="J2"/>
    </sheetView>
  </sheetViews>
  <sheetFormatPr baseColWidth="10" defaultRowHeight="12.75" x14ac:dyDescent="0.2"/>
  <cols>
    <col min="1" max="1" width="20" customWidth="1"/>
    <col min="2" max="2" width="38.42578125" customWidth="1"/>
    <col min="3" max="3" width="26" customWidth="1"/>
    <col min="4" max="4" width="27.28515625" customWidth="1"/>
    <col min="6" max="6" width="20.140625" customWidth="1"/>
    <col min="7" max="7" width="13.28515625" customWidth="1"/>
    <col min="8" max="8" width="21.28515625" customWidth="1"/>
    <col min="9" max="9" width="13.7109375" customWidth="1"/>
    <col min="10" max="10" width="21" customWidth="1"/>
    <col min="11" max="11" width="13.5703125" customWidth="1"/>
    <col min="12" max="12" width="18.7109375" customWidth="1"/>
    <col min="13" max="13" width="18.140625" customWidth="1"/>
    <col min="15" max="15" width="20" customWidth="1"/>
    <col min="16" max="16" width="18.85546875" customWidth="1"/>
    <col min="17" max="17" width="21.42578125" customWidth="1"/>
    <col min="18" max="18" width="20.85546875" customWidth="1"/>
    <col min="19" max="19" width="18" customWidth="1"/>
    <col min="20" max="20" width="16.7109375" customWidth="1"/>
    <col min="21" max="21" width="13.5703125" customWidth="1"/>
    <col min="22" max="22" width="17.42578125" customWidth="1"/>
    <col min="23" max="23" width="13.7109375" customWidth="1"/>
    <col min="24" max="24" width="15.28515625" customWidth="1"/>
  </cols>
  <sheetData>
    <row r="1" spans="1:24" x14ac:dyDescent="0.2">
      <c r="A1" s="2"/>
      <c r="B1" s="2"/>
      <c r="C1" s="3"/>
    </row>
    <row r="2" spans="1:24" x14ac:dyDescent="0.2">
      <c r="C2" s="4"/>
    </row>
    <row r="3" spans="1:24" x14ac:dyDescent="0.2">
      <c r="C3" s="4"/>
    </row>
    <row r="4" spans="1:24" ht="13.5" thickBot="1" x14ac:dyDescent="0.25">
      <c r="C4" s="4"/>
    </row>
    <row r="5" spans="1:24" s="5" customFormat="1" ht="23.25" thickBot="1" x14ac:dyDescent="0.5">
      <c r="A5" s="72" t="s">
        <v>18</v>
      </c>
      <c r="B5" s="73"/>
      <c r="C5" s="74" t="s">
        <v>1</v>
      </c>
      <c r="D5" s="77" t="s">
        <v>3</v>
      </c>
      <c r="E5" s="63" t="s">
        <v>11</v>
      </c>
      <c r="F5" s="64"/>
      <c r="G5" s="64"/>
      <c r="H5" s="64"/>
      <c r="I5" s="64"/>
      <c r="J5" s="64"/>
      <c r="K5" s="64"/>
      <c r="L5" s="65"/>
      <c r="M5" s="63" t="s">
        <v>13</v>
      </c>
      <c r="N5" s="64"/>
      <c r="O5" s="64"/>
      <c r="P5" s="64"/>
      <c r="Q5" s="64"/>
      <c r="R5" s="65"/>
      <c r="S5" s="59" t="s">
        <v>14</v>
      </c>
      <c r="T5" s="60"/>
    </row>
    <row r="6" spans="1:24" s="6" customFormat="1" ht="19.5" x14ac:dyDescent="0.4">
      <c r="A6" s="80" t="s">
        <v>17</v>
      </c>
      <c r="B6" s="81" t="s">
        <v>0</v>
      </c>
      <c r="C6" s="75"/>
      <c r="D6" s="78"/>
      <c r="E6" s="61" t="s">
        <v>10</v>
      </c>
      <c r="F6" s="62"/>
      <c r="G6" s="62" t="s">
        <v>34</v>
      </c>
      <c r="H6" s="62"/>
      <c r="I6" s="62" t="s">
        <v>35</v>
      </c>
      <c r="J6" s="62"/>
      <c r="K6" s="66" t="s">
        <v>27</v>
      </c>
      <c r="L6" s="67"/>
      <c r="M6" s="66" t="s">
        <v>12</v>
      </c>
      <c r="N6" s="67"/>
      <c r="O6" s="62" t="s">
        <v>33</v>
      </c>
      <c r="P6" s="62"/>
      <c r="Q6" s="62" t="s">
        <v>32</v>
      </c>
      <c r="R6" s="62"/>
      <c r="S6" s="71" t="s">
        <v>24</v>
      </c>
      <c r="T6" s="57" t="s">
        <v>31</v>
      </c>
      <c r="U6" s="16"/>
      <c r="V6" s="16"/>
      <c r="W6" s="16"/>
      <c r="X6" s="16"/>
    </row>
    <row r="7" spans="1:24" s="7" customFormat="1" ht="51" x14ac:dyDescent="0.3">
      <c r="A7" s="80"/>
      <c r="B7" s="81"/>
      <c r="C7" s="76"/>
      <c r="D7" s="79"/>
      <c r="E7" s="8" t="s">
        <v>4</v>
      </c>
      <c r="F7" s="9" t="s">
        <v>5</v>
      </c>
      <c r="G7" s="9" t="s">
        <v>4</v>
      </c>
      <c r="H7" s="9" t="s">
        <v>5</v>
      </c>
      <c r="I7" s="9" t="s">
        <v>4</v>
      </c>
      <c r="J7" s="9" t="s">
        <v>5</v>
      </c>
      <c r="K7" s="9" t="s">
        <v>4</v>
      </c>
      <c r="L7" s="9" t="s">
        <v>5</v>
      </c>
      <c r="M7" s="9" t="s">
        <v>5</v>
      </c>
      <c r="N7" s="9" t="s">
        <v>6</v>
      </c>
      <c r="O7" s="9" t="s">
        <v>5</v>
      </c>
      <c r="P7" s="9" t="s">
        <v>6</v>
      </c>
      <c r="Q7" s="9" t="s">
        <v>5</v>
      </c>
      <c r="R7" s="9" t="s">
        <v>6</v>
      </c>
      <c r="S7" s="58"/>
      <c r="T7" s="58"/>
      <c r="U7" s="15" t="s">
        <v>25</v>
      </c>
      <c r="V7" s="15" t="s">
        <v>24</v>
      </c>
      <c r="W7" s="15" t="s">
        <v>26</v>
      </c>
      <c r="X7" s="15" t="s">
        <v>7</v>
      </c>
    </row>
    <row r="8" spans="1:24" s="22" customFormat="1" ht="36.75" customHeight="1" x14ac:dyDescent="0.25">
      <c r="A8" s="20" t="e">
        <f>VLOOKUP($D$10,hoja1!$A$9:$R$50000,1,0)</f>
        <v>#N/A</v>
      </c>
      <c r="B8" s="20" t="e">
        <f>VLOOKUP($D$10,hoja1!$A$9:$R$50000,2,0)</f>
        <v>#N/A</v>
      </c>
      <c r="C8" s="18" t="e">
        <f>VLOOKUP($D$10,hoja1!$A$9:$R$50000,3,0)</f>
        <v>#N/A</v>
      </c>
      <c r="D8" s="18" t="e">
        <f>VLOOKUP($D$10,hoja1!$A$9:$R$50000,8,0)</f>
        <v>#N/A</v>
      </c>
      <c r="E8" s="18" t="e">
        <f>VLOOKUP($D$10,hoja1!$A$9:$R$50000,11,0)</f>
        <v>#N/A</v>
      </c>
      <c r="F8" s="18" t="e">
        <f>VLOOKUP($D$10,hoja1!$A$9:$R$50000,12,0)</f>
        <v>#N/A</v>
      </c>
      <c r="G8" s="18" t="e">
        <f>VLOOKUP($D$10,hoja1!$A$9:$R$50000,13,0)</f>
        <v>#N/A</v>
      </c>
      <c r="H8" s="18" t="e">
        <f>VLOOKUP($D$10,hoja1!$A$9:$R$50000,14,0)</f>
        <v>#N/A</v>
      </c>
      <c r="I8" s="18" t="e">
        <f>VLOOKUP($D$10,hoja1!$A$9:$R$50000,15,0)</f>
        <v>#N/A</v>
      </c>
      <c r="J8" s="18" t="e">
        <f>VLOOKUP($D$10,hoja1!$A$9:$R$50000,16,0)</f>
        <v>#N/A</v>
      </c>
      <c r="K8" s="18" t="e">
        <f>VLOOKUP($D$10,hoja1!$A$9:$R$50000,17,0)</f>
        <v>#N/A</v>
      </c>
      <c r="L8" s="18" t="e">
        <f>VLOOKUP($D$10,hoja1!$A$9:$R$50000,18,0)</f>
        <v>#N/A</v>
      </c>
      <c r="M8" s="18" t="e">
        <f>VLOOKUP($D$10,hoja1!$A$9:$R$50000,19,0)</f>
        <v>#N/A</v>
      </c>
      <c r="N8" s="19" t="e">
        <f>VLOOKUP($D$10,hoja1!$A$9:$R$50000,20,0)</f>
        <v>#N/A</v>
      </c>
      <c r="O8" s="18" t="e">
        <f>VLOOKUP($D$10,hoja1!$A$9:$R$50000,21,0)</f>
        <v>#N/A</v>
      </c>
      <c r="P8" s="19" t="e">
        <f>VLOOKUP($D$10,hoja1!$A$9:$R$50000,22,0)</f>
        <v>#N/A</v>
      </c>
      <c r="Q8" s="18" t="e">
        <f>VLOOKUP($D$10,hoja1!$A$9:$R$50000,23,0)</f>
        <v>#N/A</v>
      </c>
      <c r="R8" s="19" t="e">
        <f>VLOOKUP($D$10,hoja1!$A$9:$R$50000,24,0)</f>
        <v>#N/A</v>
      </c>
      <c r="S8" s="18" t="e">
        <f>VLOOKUP($D$10,hoja1!$A$9:$R$50000,25,0)</f>
        <v>#N/A</v>
      </c>
      <c r="T8" s="18" t="e">
        <f>VLOOKUP($D$10,hoja1!$A$9:$R$50000,26,0)</f>
        <v>#N/A</v>
      </c>
      <c r="U8" s="21" t="e">
        <f>+F8-S8</f>
        <v>#N/A</v>
      </c>
      <c r="V8" s="21" t="e">
        <f>VLOOKUP($D$10,hoja1!$A$9:$R$50000,23,0)</f>
        <v>#N/A</v>
      </c>
      <c r="W8" s="21" t="e">
        <f>+H8-T8</f>
        <v>#N/A</v>
      </c>
      <c r="X8" s="21" t="e">
        <f>VLOOKUP($D$10,hoja1!$A$9:$R$50000,24,0)</f>
        <v>#N/A</v>
      </c>
    </row>
    <row r="9" spans="1:24" ht="13.5" thickBot="1" x14ac:dyDescent="0.25">
      <c r="H9" s="15"/>
      <c r="I9" s="15"/>
    </row>
    <row r="10" spans="1:24" ht="21.75" customHeight="1" thickBot="1" x14ac:dyDescent="0.3">
      <c r="A10" s="13" t="s">
        <v>19</v>
      </c>
      <c r="D10" s="14" t="s">
        <v>20</v>
      </c>
      <c r="H10" s="17"/>
      <c r="I10" s="17"/>
    </row>
    <row r="11" spans="1:24" ht="13.5" thickBot="1" x14ac:dyDescent="0.25"/>
    <row r="12" spans="1:24" ht="27" thickBot="1" x14ac:dyDescent="0.45">
      <c r="A12" s="68" t="s">
        <v>21</v>
      </c>
      <c r="B12" s="69"/>
      <c r="C12" s="69"/>
      <c r="D12" s="69"/>
      <c r="E12" s="69"/>
      <c r="F12" s="69"/>
      <c r="G12" s="69"/>
      <c r="H12" s="70"/>
      <c r="J12" s="68" t="s">
        <v>22</v>
      </c>
      <c r="K12" s="69"/>
      <c r="L12" s="69"/>
      <c r="M12" s="69"/>
      <c r="N12" s="69"/>
      <c r="O12" s="69"/>
      <c r="P12" s="69"/>
      <c r="Q12" s="69"/>
      <c r="R12" s="69"/>
      <c r="S12" s="69"/>
      <c r="T12" s="23"/>
    </row>
    <row r="13" spans="1:24" x14ac:dyDescent="0.2">
      <c r="A13" s="11"/>
      <c r="B13" s="11"/>
      <c r="C13" s="11"/>
      <c r="D13" s="11"/>
    </row>
    <row r="14" spans="1:24" x14ac:dyDescent="0.2">
      <c r="A14" s="11"/>
      <c r="B14" s="11"/>
      <c r="C14" s="11"/>
      <c r="D14" s="11"/>
    </row>
    <row r="15" spans="1:24" x14ac:dyDescent="0.2">
      <c r="A15" s="11"/>
      <c r="B15" s="11"/>
      <c r="C15" s="11"/>
      <c r="D15" s="11"/>
    </row>
    <row r="16" spans="1:24" x14ac:dyDescent="0.2">
      <c r="A16" s="11"/>
      <c r="B16" s="11"/>
      <c r="C16" s="11"/>
      <c r="D16" s="11"/>
    </row>
    <row r="17" spans="1:4" x14ac:dyDescent="0.2">
      <c r="A17" s="11"/>
      <c r="B17" s="12"/>
      <c r="C17" s="11"/>
      <c r="D17" s="11"/>
    </row>
    <row r="18" spans="1:4" x14ac:dyDescent="0.2">
      <c r="A18" s="11"/>
      <c r="B18" s="11"/>
      <c r="C18" s="11"/>
      <c r="D18" s="11"/>
    </row>
    <row r="19" spans="1:4" x14ac:dyDescent="0.2">
      <c r="A19" s="11"/>
      <c r="B19" s="11"/>
      <c r="C19" s="11"/>
      <c r="D19" s="11"/>
    </row>
    <row r="20" spans="1:4" x14ac:dyDescent="0.2">
      <c r="A20" s="11"/>
      <c r="B20" s="11"/>
      <c r="C20" s="11"/>
      <c r="D20" s="11"/>
    </row>
    <row r="21" spans="1:4" x14ac:dyDescent="0.2">
      <c r="A21" s="11"/>
      <c r="B21" s="11"/>
      <c r="C21" s="11"/>
      <c r="D21" s="11"/>
    </row>
    <row r="22" spans="1:4" x14ac:dyDescent="0.2">
      <c r="A22" s="11"/>
      <c r="B22" s="11"/>
      <c r="C22" s="11"/>
      <c r="D22" s="11"/>
    </row>
    <row r="23" spans="1:4" x14ac:dyDescent="0.2">
      <c r="A23" s="11"/>
      <c r="B23" s="11"/>
      <c r="C23" s="11"/>
      <c r="D23" s="11"/>
    </row>
    <row r="24" spans="1:4" x14ac:dyDescent="0.2">
      <c r="A24" s="11"/>
      <c r="B24" s="11"/>
      <c r="C24" s="11"/>
      <c r="D24" s="11"/>
    </row>
    <row r="25" spans="1:4" x14ac:dyDescent="0.2">
      <c r="A25" s="11"/>
      <c r="B25" s="11"/>
      <c r="C25" s="11"/>
      <c r="D25" s="11"/>
    </row>
    <row r="26" spans="1:4" x14ac:dyDescent="0.2">
      <c r="A26" s="11"/>
      <c r="B26" s="11"/>
      <c r="C26" s="11"/>
      <c r="D26" s="11"/>
    </row>
    <row r="27" spans="1:4" x14ac:dyDescent="0.2">
      <c r="A27" s="11"/>
      <c r="B27" s="11"/>
      <c r="C27" s="11"/>
      <c r="D27" s="11"/>
    </row>
    <row r="28" spans="1:4" x14ac:dyDescent="0.2">
      <c r="A28" s="11"/>
      <c r="B28" s="11"/>
      <c r="C28" s="11"/>
      <c r="D28" s="11"/>
    </row>
    <row r="29" spans="1:4" x14ac:dyDescent="0.2">
      <c r="A29" s="11"/>
      <c r="B29" s="11"/>
      <c r="C29" s="11"/>
      <c r="D29" s="11"/>
    </row>
    <row r="30" spans="1:4" x14ac:dyDescent="0.2">
      <c r="A30" s="11"/>
      <c r="B30" s="11"/>
      <c r="C30" s="11"/>
      <c r="D30" s="11"/>
    </row>
    <row r="31" spans="1:4" x14ac:dyDescent="0.2">
      <c r="A31" s="11"/>
      <c r="B31" s="11"/>
      <c r="C31" s="11"/>
      <c r="D31" s="11"/>
    </row>
    <row r="32" spans="1:4" x14ac:dyDescent="0.2">
      <c r="A32" s="11"/>
      <c r="B32" s="11"/>
      <c r="C32" s="11"/>
      <c r="D32" s="11"/>
    </row>
    <row r="33" spans="1:4" x14ac:dyDescent="0.2">
      <c r="A33" s="11"/>
      <c r="B33" s="11"/>
      <c r="C33" s="11"/>
      <c r="D33" s="11"/>
    </row>
    <row r="34" spans="1:4" x14ac:dyDescent="0.2">
      <c r="A34" s="11"/>
      <c r="B34" s="11"/>
      <c r="C34" s="11"/>
      <c r="D34" s="11"/>
    </row>
    <row r="35" spans="1:4" x14ac:dyDescent="0.2">
      <c r="A35" s="11"/>
      <c r="B35" s="11"/>
      <c r="C35" s="11"/>
      <c r="D35" s="11"/>
    </row>
    <row r="36" spans="1:4" x14ac:dyDescent="0.2">
      <c r="A36" s="11"/>
      <c r="B36" s="11"/>
      <c r="C36" s="11"/>
      <c r="D36" s="11"/>
    </row>
    <row r="37" spans="1:4" x14ac:dyDescent="0.2">
      <c r="A37" s="11"/>
      <c r="B37" s="11"/>
      <c r="C37" s="11"/>
      <c r="D37" s="11"/>
    </row>
    <row r="38" spans="1:4" x14ac:dyDescent="0.2">
      <c r="A38" s="11"/>
      <c r="B38" s="11"/>
      <c r="C38" s="11"/>
      <c r="D38" s="11"/>
    </row>
    <row r="39" spans="1:4" x14ac:dyDescent="0.2">
      <c r="A39" s="11"/>
      <c r="B39" s="11"/>
      <c r="C39" s="11"/>
      <c r="D39" s="11"/>
    </row>
    <row r="48" spans="1:4" ht="13.5" thickBot="1" x14ac:dyDescent="0.25"/>
    <row r="49" spans="2:16" ht="27" thickBot="1" x14ac:dyDescent="0.45">
      <c r="B49" s="68" t="s">
        <v>23</v>
      </c>
      <c r="C49" s="69"/>
      <c r="D49" s="69"/>
      <c r="E49" s="69"/>
      <c r="F49" s="70"/>
      <c r="H49" s="68" t="s">
        <v>30</v>
      </c>
      <c r="I49" s="69"/>
      <c r="J49" s="69"/>
      <c r="K49" s="69"/>
      <c r="L49" s="69"/>
      <c r="M49" s="69"/>
      <c r="N49" s="69"/>
      <c r="O49" s="69"/>
      <c r="P49" s="70"/>
    </row>
  </sheetData>
  <mergeCells count="21">
    <mergeCell ref="A5:B5"/>
    <mergeCell ref="C5:C7"/>
    <mergeCell ref="D5:D7"/>
    <mergeCell ref="A6:A7"/>
    <mergeCell ref="B6:B7"/>
    <mergeCell ref="B49:F49"/>
    <mergeCell ref="A12:H12"/>
    <mergeCell ref="J12:S12"/>
    <mergeCell ref="H49:P49"/>
    <mergeCell ref="S6:S7"/>
    <mergeCell ref="T6:T7"/>
    <mergeCell ref="S5:T5"/>
    <mergeCell ref="E6:F6"/>
    <mergeCell ref="G6:H6"/>
    <mergeCell ref="I6:J6"/>
    <mergeCell ref="O6:P6"/>
    <mergeCell ref="Q6:R6"/>
    <mergeCell ref="E5:L5"/>
    <mergeCell ref="M5:R5"/>
    <mergeCell ref="K6:L6"/>
    <mergeCell ref="M6:N6"/>
  </mergeCells>
  <phoneticPr fontId="0" type="noConversion"/>
  <printOptions horizontalCentered="1" verticalCentered="1"/>
  <pageMargins left="0.15748031496062992" right="0.15748031496062992" top="0.19685039370078741" bottom="0.15748031496062992" header="0" footer="0"/>
  <pageSetup scale="43" orientation="landscape" horizontalDpi="0" verticalDpi="144" copies="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GRAFICO</vt:lpstr>
      <vt:lpstr>GRAFICO!Print_Area</vt:lpstr>
    </vt:vector>
  </TitlesOfParts>
  <Company>C-NIX LTDA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Fredy Carabali</dc:creator>
  <cp:lastModifiedBy>User</cp:lastModifiedBy>
  <cp:lastPrinted>2000-06-08T19:58:32Z</cp:lastPrinted>
  <dcterms:created xsi:type="dcterms:W3CDTF">1999-06-19T04:42:34Z</dcterms:created>
  <dcterms:modified xsi:type="dcterms:W3CDTF">2021-11-04T13:30:43Z</dcterms:modified>
</cp:coreProperties>
</file>