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defaultThemeVersion="124226"/>
  <mc:AlternateContent xmlns:mc="http://schemas.openxmlformats.org/markup-compatibility/2006">
    <mc:Choice Requires="x15">
      <x15ac:absPath xmlns:x15ac="http://schemas.microsoft.com/office/spreadsheetml/2010/11/ac" url="C:\Users\EliteDesk\Desktop\"/>
    </mc:Choice>
  </mc:AlternateContent>
  <xr:revisionPtr revIDLastSave="0" documentId="13_ncr:1_{49521472-B5F8-4D29-ABFA-831A3FB6973D}" xr6:coauthVersionLast="45" xr6:coauthVersionMax="45" xr10:uidLastSave="{00000000-0000-0000-0000-000000000000}"/>
  <bookViews>
    <workbookView xWindow="-120" yWindow="-120" windowWidth="20730" windowHeight="11160" tabRatio="601" xr2:uid="{00000000-000D-0000-FFFF-FFFF00000000}"/>
  </bookViews>
  <sheets>
    <sheet name="PLAN MEJORAM RES 5872 07" sheetId="1" r:id="rId1"/>
    <sheet name="SEGUIMIENTO PL MEJ RES 5872 07" sheetId="2" r:id="rId2"/>
  </sheets>
  <definedNames>
    <definedName name="_xlnm.Print_Area" localSheetId="0">'PLAN MEJORAM RES 5872 07'!$A$1:$N$40</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M37" i="1" l="1"/>
  <c r="M33" i="1"/>
  <c r="M31" i="1"/>
  <c r="M30" i="1"/>
  <c r="M20" i="1"/>
  <c r="M16" i="1"/>
  <c r="O13" i="2" l="1"/>
  <c r="P13" i="2" s="1"/>
  <c r="R13" i="2"/>
  <c r="O14" i="2"/>
  <c r="P14" i="2" s="1"/>
  <c r="Q14" i="2" s="1"/>
  <c r="R14" i="2"/>
  <c r="O15" i="2"/>
  <c r="P15" i="2" s="1"/>
  <c r="Q15" i="2" s="1"/>
  <c r="R15" i="2"/>
  <c r="O16" i="2"/>
  <c r="P16" i="2" s="1"/>
  <c r="Q16" i="2" s="1"/>
  <c r="R16" i="2"/>
  <c r="U23" i="2"/>
  <c r="R17" i="2" l="1"/>
  <c r="U22" i="2" s="1"/>
  <c r="Q13" i="2"/>
  <c r="Q17" i="2" s="1"/>
  <c r="U24" i="2" s="1"/>
  <c r="P17" i="2"/>
  <c r="U25"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Un usuario de Microsoft Office satisfecho</author>
  </authors>
  <commentList>
    <comment ref="A10" authorId="0" shapeId="0" xr:uid="{00000000-0006-0000-0000-000001000000}">
      <text>
        <r>
          <rPr>
            <sz val="9"/>
            <color indexed="81"/>
            <rFont val="Tahoma"/>
            <family val="2"/>
          </rPr>
          <t xml:space="preserve">Consignar la fecha (dia-mes-año) de subscripción del pan en la celda demarcada
 </t>
        </r>
      </text>
    </comment>
    <comment ref="A12" authorId="0" shapeId="0" xr:uid="{00000000-0006-0000-0000-000002000000}">
      <text>
        <r>
          <rPr>
            <sz val="9"/>
            <color indexed="81"/>
            <rFont val="Tahoma"/>
            <family val="2"/>
          </rPr>
          <t xml:space="preserve">Numero de orden del hallazgo en el informe ( cuando una accion correctiva agrupa varios hallazgos pueden relacionarse en las celdas los numeros correspondientes )  relacionarse 
</t>
        </r>
      </text>
    </comment>
    <comment ref="B12" authorId="0" shapeId="0" xr:uid="{00000000-0006-0000-0000-000003000000}">
      <text>
        <r>
          <rPr>
            <sz val="9"/>
            <color indexed="81"/>
            <rFont val="Tahoma"/>
            <family val="2"/>
          </rPr>
          <t xml:space="preserve">Corresponde a la clasificación esteblecida por la CGR según la naturaleza del hallazgo y su origen en las diferentes áreas de la administración 
</t>
        </r>
      </text>
    </comment>
    <comment ref="F12" authorId="0" shapeId="0" xr:uid="{00000000-0006-0000-0000-000004000000}">
      <text>
        <r>
          <rPr>
            <sz val="9"/>
            <color indexed="81"/>
            <rFont val="Tahoma"/>
            <family val="2"/>
          </rPr>
          <t xml:space="preserve">Es la accón o decisión que adopta la entidad para subsanar o corregir la situación plasmada en el hallazgo
</t>
        </r>
      </text>
    </comment>
    <comment ref="G12" authorId="0" shapeId="0" xr:uid="{00000000-0006-0000-0000-000005000000}">
      <text>
        <r>
          <rPr>
            <sz val="9"/>
            <color indexed="81"/>
            <rFont val="Tahoma"/>
            <family val="2"/>
          </rPr>
          <t xml:space="preserve">Refleja el propósito que tiene el cumplir con la acción emprendida para corregir las situaciones que se deriven de los hallazgos 
</t>
        </r>
      </text>
    </comment>
    <comment ref="J12" authorId="0" shapeId="0" xr:uid="{00000000-0006-0000-0000-000006000000}">
      <text>
        <r>
          <rPr>
            <sz val="9"/>
            <color indexed="81"/>
            <rFont val="Tahoma"/>
            <family val="2"/>
          </rPr>
          <t xml:space="preserve">Expresa la metrica de los pasos o metas que contiene cada acción con el fin de poder medir el grado de avance  
</t>
        </r>
      </text>
    </comment>
    <comment ref="K12" authorId="0" shapeId="0" xr:uid="{00000000-0006-0000-0000-000007000000}">
      <text>
        <r>
          <rPr>
            <sz val="9"/>
            <color indexed="81"/>
            <rFont val="Tahoma"/>
            <family val="2"/>
          </rPr>
          <t xml:space="preserve">Se consigna la fecha programada para la iniciación de cada paso o meta 
</t>
        </r>
      </text>
    </comment>
    <comment ref="L12" authorId="0" shapeId="0" xr:uid="{00000000-0006-0000-0000-000008000000}">
      <text>
        <r>
          <rPr>
            <sz val="9"/>
            <color indexed="81"/>
            <rFont val="Tahoma"/>
            <family val="2"/>
          </rPr>
          <t xml:space="preserve">Eestablece el plazo o  y finalización de cada una de las metas 
</t>
        </r>
      </text>
    </comment>
    <comment ref="M12" authorId="0" shapeId="0" xr:uid="{00000000-0006-0000-0000-000009000000}">
      <text>
        <r>
          <rPr>
            <sz val="9"/>
            <color indexed="81"/>
            <rFont val="Tahoma"/>
            <family val="2"/>
          </rPr>
          <t xml:space="preserve">La hoja calcula automáticamente el pazo de duración de la acción teniendo cuidado que la ultima acción consignada sea la que termine de último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Un usuario de Microsoft Office satisfecho</author>
  </authors>
  <commentList>
    <comment ref="A8" authorId="0" shapeId="0" xr:uid="{00000000-0006-0000-0100-000001000000}">
      <text>
        <r>
          <rPr>
            <sz val="9"/>
            <color indexed="81"/>
            <rFont val="Tahoma"/>
            <family val="2"/>
          </rPr>
          <t xml:space="preserve">Consignar la fecha (dia-mes-año) de subscripción del plan en la celda demarcada
 </t>
        </r>
      </text>
    </comment>
    <comment ref="A9" authorId="0" shapeId="0" xr:uid="{00000000-0006-0000-0100-000002000000}">
      <text>
        <r>
          <rPr>
            <sz val="9"/>
            <color indexed="81"/>
            <rFont val="Tahoma"/>
            <family val="2"/>
          </rPr>
          <t xml:space="preserve">Consignar la fecha (dia-mes-año) de en que se presenta el avance del plan en la celda demarcada
 </t>
        </r>
      </text>
    </comment>
    <comment ref="A11" authorId="0" shapeId="0" xr:uid="{00000000-0006-0000-0100-000003000000}">
      <text>
        <r>
          <rPr>
            <sz val="9"/>
            <color indexed="81"/>
            <rFont val="Tahoma"/>
            <family val="2"/>
          </rPr>
          <t xml:space="preserve">Numero de orden del hallazgo en el informe ( cuando una accion correctiva agrupa varios hallazgos pueden relacionarse en las celdas los numeros correspondientes )  relacionarse 
</t>
        </r>
      </text>
    </comment>
    <comment ref="B11" authorId="0" shapeId="0" xr:uid="{00000000-0006-0000-0100-000004000000}">
      <text>
        <r>
          <rPr>
            <sz val="9"/>
            <color indexed="81"/>
            <rFont val="Tahoma"/>
            <family val="2"/>
          </rPr>
          <t xml:space="preserve">Corresponde a la clasificación esteblecida por la CGR según la naturaleza del hallazgo y su origen en las diferentes áreas de la administración 
</t>
        </r>
      </text>
    </comment>
    <comment ref="F11" authorId="0" shapeId="0" xr:uid="{00000000-0006-0000-0100-000005000000}">
      <text>
        <r>
          <rPr>
            <sz val="9"/>
            <color indexed="81"/>
            <rFont val="Tahoma"/>
            <family val="2"/>
          </rPr>
          <t xml:space="preserve">Es la accón o decisión que adopta la entidad para subsanar o corregir la situación plasmada en el hallazgo
</t>
        </r>
      </text>
    </comment>
    <comment ref="G11" authorId="0" shapeId="0" xr:uid="{00000000-0006-0000-0100-000006000000}">
      <text>
        <r>
          <rPr>
            <sz val="9"/>
            <color indexed="81"/>
            <rFont val="Tahoma"/>
            <family val="2"/>
          </rPr>
          <t xml:space="preserve">Refleja el propósito que tiene el cumplir con la acción emprendida para corregir las situaciones que se deriven de los hallazgos 
</t>
        </r>
      </text>
    </comment>
    <comment ref="H11" authorId="0" shapeId="0" xr:uid="{00000000-0006-0000-0100-000007000000}">
      <text>
        <r>
          <rPr>
            <sz val="9"/>
            <color indexed="81"/>
            <rFont val="Tahoma"/>
            <family val="2"/>
          </rPr>
          <t xml:space="preserve">Cada accion correctiva debe tener plasmados unos pasos o metas cuantificables que permitan medir su avance y cumplimiento 
Sepueden incluir tantas filas como metas o pasos sean necesarios insertando filas por encima de la filas  sombreadas </t>
        </r>
      </text>
    </comment>
    <comment ref="J11" authorId="0" shapeId="0" xr:uid="{00000000-0006-0000-0100-000008000000}">
      <text>
        <r>
          <rPr>
            <sz val="9"/>
            <color indexed="81"/>
            <rFont val="Tahoma"/>
            <family val="2"/>
          </rPr>
          <t xml:space="preserve">Expresa la metrica de los pasos o metas que contiene cada acción con el fin de poder medir el grado de avance  
</t>
        </r>
      </text>
    </comment>
    <comment ref="K11" authorId="0" shapeId="0" xr:uid="{00000000-0006-0000-0100-000009000000}">
      <text>
        <r>
          <rPr>
            <sz val="9"/>
            <color indexed="81"/>
            <rFont val="Tahoma"/>
            <family val="2"/>
          </rPr>
          <t xml:space="preserve">Se consigna la fecha programada para la iniciación de cada paso o meta 
</t>
        </r>
      </text>
    </comment>
    <comment ref="L11" authorId="0" shapeId="0" xr:uid="{00000000-0006-0000-0100-00000A000000}">
      <text>
        <r>
          <rPr>
            <sz val="9"/>
            <color indexed="81"/>
            <rFont val="Tahoma"/>
            <family val="2"/>
          </rPr>
          <t xml:space="preserve">Eestablece el plazo o  y finalización de cada una de las metas 
</t>
        </r>
      </text>
    </comment>
    <comment ref="M11" authorId="0" shapeId="0" xr:uid="{00000000-0006-0000-0100-00000B000000}">
      <text>
        <r>
          <rPr>
            <sz val="9"/>
            <color indexed="81"/>
            <rFont val="Tahoma"/>
            <family val="2"/>
          </rPr>
          <t xml:space="preserve">La hoja calcula automáticamente el pazo de duración de las metas  
</t>
        </r>
      </text>
    </comment>
    <comment ref="N11" authorId="0" shapeId="0" xr:uid="{00000000-0006-0000-0100-00000C000000}">
      <text>
        <r>
          <rPr>
            <sz val="9"/>
            <color indexed="81"/>
            <rFont val="Tahoma"/>
            <family val="2"/>
          </rPr>
          <t xml:space="preserve">Se consigna el numero de unidades ejecutadas por cada una de las metas 
</t>
        </r>
      </text>
    </comment>
    <comment ref="O11" authorId="0" shapeId="0" xr:uid="{00000000-0006-0000-0100-00000D000000}">
      <text>
        <r>
          <rPr>
            <sz val="9"/>
            <color indexed="81"/>
            <rFont val="Tahoma"/>
            <family val="2"/>
          </rPr>
          <t xml:space="preserve">Calcula el avance porcentual de la meta  dividiendo la ejecución informada en la columna Ksobre la columna G
</t>
        </r>
      </text>
    </comment>
    <comment ref="A12" authorId="0" shapeId="0" xr:uid="{00000000-0006-0000-0100-00000E000000}">
      <text>
        <r>
          <rPr>
            <sz val="9"/>
            <color indexed="81"/>
            <rFont val="Tahoma"/>
            <family val="2"/>
          </rPr>
          <t xml:space="preserve">Numero de orden del hallazgo en el informe ( cuando una accion correctiva agrupa varios hallazgos pueden relacionarse en las celdas los numeros correspondientes )  relacionarse 
</t>
        </r>
      </text>
    </comment>
    <comment ref="B12" authorId="0" shapeId="0" xr:uid="{00000000-0006-0000-0100-00000F000000}">
      <text>
        <r>
          <rPr>
            <sz val="9"/>
            <color indexed="81"/>
            <rFont val="Tahoma"/>
            <family val="2"/>
          </rPr>
          <t xml:space="preserve">Corresponde a la clasificación esteblecida por la CGR según la naturaleza del hallazgo y su origen en las diferentes áreas de la administración 
</t>
        </r>
      </text>
    </comment>
    <comment ref="F12" authorId="0" shapeId="0" xr:uid="{00000000-0006-0000-0100-000010000000}">
      <text>
        <r>
          <rPr>
            <sz val="9"/>
            <color indexed="81"/>
            <rFont val="Tahoma"/>
            <family val="2"/>
          </rPr>
          <t xml:space="preserve">Es la accón o decisión que adopta la entidad para subsanar o corregir la situación plasmada en el hallazgo
</t>
        </r>
      </text>
    </comment>
    <comment ref="G12" authorId="0" shapeId="0" xr:uid="{00000000-0006-0000-0100-000011000000}">
      <text>
        <r>
          <rPr>
            <sz val="9"/>
            <color indexed="81"/>
            <rFont val="Tahoma"/>
            <family val="2"/>
          </rPr>
          <t xml:space="preserve">Refleja el propósito que tiene el cumplir con la acción emprendida para corregir las situaciones que se deriven de los hallazgos 
</t>
        </r>
      </text>
    </comment>
    <comment ref="H12" authorId="0" shapeId="0" xr:uid="{00000000-0006-0000-0100-000012000000}">
      <text>
        <r>
          <rPr>
            <sz val="9"/>
            <color indexed="81"/>
            <rFont val="Tahoma"/>
            <family val="2"/>
          </rPr>
          <t xml:space="preserve">Cada accion correctiva debe tener plasmados unos pasos o metas cuantificables que permitan medir su avance y cumplimiento 
Sepueden incluir tantas filas como metas o pasos sean necesarios insertando filas por encima de la filas  sombreadas </t>
        </r>
      </text>
    </comment>
    <comment ref="J12" authorId="0" shapeId="0" xr:uid="{00000000-0006-0000-0100-000013000000}">
      <text>
        <r>
          <rPr>
            <sz val="9"/>
            <color indexed="81"/>
            <rFont val="Tahoma"/>
            <family val="2"/>
          </rPr>
          <t xml:space="preserve">Expresa la metrica de los pasos o metas que contiene cada acción con el fin de poder medir el grado de avance  
</t>
        </r>
      </text>
    </comment>
    <comment ref="K12" authorId="0" shapeId="0" xr:uid="{00000000-0006-0000-0100-000014000000}">
      <text>
        <r>
          <rPr>
            <sz val="9"/>
            <color indexed="81"/>
            <rFont val="Tahoma"/>
            <family val="2"/>
          </rPr>
          <t xml:space="preserve">Se consigna la fecha programada para la iniciación de cada paso o meta 
</t>
        </r>
      </text>
    </comment>
    <comment ref="L12" authorId="0" shapeId="0" xr:uid="{00000000-0006-0000-0100-000015000000}">
      <text>
        <r>
          <rPr>
            <sz val="9"/>
            <color indexed="81"/>
            <rFont val="Tahoma"/>
            <family val="2"/>
          </rPr>
          <t xml:space="preserve">Eestablece el plazo o  y finalización de cada una de las metas 
</t>
        </r>
      </text>
    </comment>
    <comment ref="M12" authorId="0" shapeId="0" xr:uid="{00000000-0006-0000-0100-000016000000}">
      <text>
        <r>
          <rPr>
            <sz val="9"/>
            <color indexed="81"/>
            <rFont val="Tahoma"/>
            <family val="2"/>
          </rPr>
          <t xml:space="preserve">La hoja calcula automáticamente el pazo de duración de las metas  
</t>
        </r>
      </text>
    </comment>
    <comment ref="N12" authorId="0" shapeId="0" xr:uid="{00000000-0006-0000-0100-000017000000}">
      <text>
        <r>
          <rPr>
            <sz val="9"/>
            <color indexed="81"/>
            <rFont val="Tahoma"/>
            <family val="2"/>
          </rPr>
          <t xml:space="preserve">Se consigna el numero de unidades ejecutadas por cada una de las metas 
</t>
        </r>
      </text>
    </comment>
    <comment ref="O12" authorId="0" shapeId="0" xr:uid="{00000000-0006-0000-0100-000018000000}">
      <text>
        <r>
          <rPr>
            <sz val="9"/>
            <color indexed="81"/>
            <rFont val="Tahoma"/>
            <family val="2"/>
          </rPr>
          <t xml:space="preserve">Calcula el avance porcentual de la meta  dividiendo la ejecución informada en la columna Ksobre la columna G
</t>
        </r>
      </text>
    </comment>
  </commentList>
</comments>
</file>

<file path=xl/sharedStrings.xml><?xml version="1.0" encoding="utf-8"?>
<sst xmlns="http://schemas.openxmlformats.org/spreadsheetml/2006/main" count="229" uniqueCount="187">
  <si>
    <t>FORMATO No 1</t>
  </si>
  <si>
    <t xml:space="preserve"> INFORMACIÓN SOBRE LOS PLANES DE MEJORAMIENTO </t>
  </si>
  <si>
    <t xml:space="preserve">Informe presentado a la Contraloría Municipal de Armenia </t>
  </si>
  <si>
    <t xml:space="preserve">Entidad: </t>
  </si>
  <si>
    <t xml:space="preserve">Representante Legal:  </t>
  </si>
  <si>
    <t>NIT:</t>
  </si>
  <si>
    <t>890.000-464-3</t>
  </si>
  <si>
    <t xml:space="preserve">Numero consecutivo del hallazgo </t>
  </si>
  <si>
    <t>Código hallazgo</t>
  </si>
  <si>
    <t>Causa  del Hallazgo</t>
  </si>
  <si>
    <t>Efecto  del Hallazgo</t>
  </si>
  <si>
    <t>Acción de Mejoramiento</t>
  </si>
  <si>
    <t>Objetivo</t>
  </si>
  <si>
    <t>Descripción de las Metas</t>
  </si>
  <si>
    <t>Denominación de la Unidad de medida de la Meta</t>
  </si>
  <si>
    <t>Unidad de medida de las Metas</t>
  </si>
  <si>
    <t>Fecha iniciación Metas</t>
  </si>
  <si>
    <t>Fecha terminación Metas</t>
  </si>
  <si>
    <t xml:space="preserve">Plazo en semanas de las Meta </t>
  </si>
  <si>
    <t>Area Responsable</t>
  </si>
  <si>
    <t>FORMATO No 2</t>
  </si>
  <si>
    <t xml:space="preserve">Informe presentado a la Contraloría General de la República </t>
  </si>
  <si>
    <t>NIT</t>
  </si>
  <si>
    <t>Período Fiscal que Cubre</t>
  </si>
  <si>
    <t xml:space="preserve">Fecha de subscripción </t>
  </si>
  <si>
    <t xml:space="preserve">Fecha de Evaluación </t>
  </si>
  <si>
    <r>
      <t>Descripción hallazgo (</t>
    </r>
    <r>
      <rPr>
        <sz val="8"/>
        <rFont val="Arial"/>
        <family val="2"/>
      </rPr>
      <t>No mas de 50 palabras</t>
    </r>
    <r>
      <rPr>
        <b/>
        <sz val="10"/>
        <rFont val="Arial"/>
        <family val="2"/>
      </rPr>
      <t xml:space="preserve">) </t>
    </r>
  </si>
  <si>
    <t>Causa Del Hallazgo</t>
  </si>
  <si>
    <t>Efecto  Del Hallazgo</t>
  </si>
  <si>
    <t>Acción de mejoramiento</t>
  </si>
  <si>
    <t>Denominación de la Unidad de medida de la meta</t>
  </si>
  <si>
    <t>Unidad de medida de la Meta</t>
  </si>
  <si>
    <t>Plazo en semanas de las Metas</t>
  </si>
  <si>
    <t xml:space="preserve">Avance físico de ejecución de las metas  </t>
  </si>
  <si>
    <t xml:space="preserve">Porcentaje de Avance fisico de ejecución de las metas  </t>
  </si>
  <si>
    <t>Puntaje  Logrado  por las metas metas  (Poi)</t>
  </si>
  <si>
    <t xml:space="preserve">Puntaje Logrado por las metas  Vencidas (POMVi)  </t>
  </si>
  <si>
    <t>Puntaje atribuido metas vencidas</t>
  </si>
  <si>
    <t xml:space="preserve">Area Responsable </t>
  </si>
  <si>
    <t>SI</t>
  </si>
  <si>
    <t>NO</t>
  </si>
  <si>
    <t>0 0 0 0</t>
  </si>
  <si>
    <t xml:space="preserve">resolucion </t>
  </si>
  <si>
    <t xml:space="preserve">Para cualquier duda o aclaración puede dirigirse al siguiente correo:  joyaga@ contraloriagen.gov.co     </t>
  </si>
  <si>
    <t xml:space="preserve">Convenciones: </t>
  </si>
  <si>
    <t xml:space="preserve">Evaluación del plan de mejoramiento </t>
  </si>
  <si>
    <t xml:space="preserve">Puntajes base de evaluación </t>
  </si>
  <si>
    <t xml:space="preserve">Columnas de calculo automático </t>
  </si>
  <si>
    <t>Puntaje base evaluación de cumplimiento</t>
  </si>
  <si>
    <t xml:space="preserve">PBEC = </t>
  </si>
  <si>
    <t xml:space="preserve">Informacion suministrada en el informe de la CGR </t>
  </si>
  <si>
    <t xml:space="preserve">Puntaje base evaluación de avance </t>
  </si>
  <si>
    <t xml:space="preserve">PBEA = </t>
  </si>
  <si>
    <t xml:space="preserve">Celda con formato fecha: Día Mes Año </t>
  </si>
  <si>
    <t xml:space="preserve">Cumplimiento del plan </t>
  </si>
  <si>
    <t>CPM = POMMVi/PBEC</t>
  </si>
  <si>
    <t>Fila de Totales</t>
  </si>
  <si>
    <t xml:space="preserve">Avance del plan de mejoramiento </t>
  </si>
  <si>
    <t>AP= POMi/PBEA</t>
  </si>
  <si>
    <t xml:space="preserve">Municipio de Armenia- </t>
  </si>
  <si>
    <t>Oscar Castellanos Tabares</t>
  </si>
  <si>
    <t>Periodo fiscal que cubre: Vigencia 2018</t>
  </si>
  <si>
    <t>Secretaria de Gobierno y Convivencia (Estación Cuerpo Oficial de Bomberos).</t>
  </si>
  <si>
    <t>Modalidad de Auditoria: Auditoria Regular 2018</t>
  </si>
  <si>
    <t>Fecha de Suscripción: Noviembre 28 de 2019</t>
  </si>
  <si>
    <t>Inconsistencias entre la ejecución presupuestal reportada en auxiliares de presupuesto, con la información reportada en los formatos de rendición de cuentas a través de los aplicativos SIA Contralorías y SIA Observa - Administrativas.                        I. Fortalecimiento de la actividad Bomberil. En SIA Observa se reporta valor total de los contratos celebrados por $ 2.606.963.500, lo cual solamente es el 78,12 % de la ejecución, información consignada en el formato F07</t>
  </si>
  <si>
    <r>
      <t>Descripción hallazgo (No mas de 50 palabras</t>
    </r>
    <r>
      <rPr>
        <b/>
        <sz val="12"/>
        <rFont val="Arial"/>
        <family val="2"/>
      </rPr>
      <t xml:space="preserve">) </t>
    </r>
  </si>
  <si>
    <t>Elaborar un cuadro de control de los contratos suscritos por la dependencia, en cuanto a rubros asignados, ejecuciones, novedades y adiciones de los mismos.</t>
  </si>
  <si>
    <t xml:space="preserve">Falta de mecanismos de seguimiento y monitoreo en la validación de la información  a reportar en los aplicativos </t>
  </si>
  <si>
    <t xml:space="preserve">Departamento Administrtivo de Bienes y Suministros </t>
  </si>
  <si>
    <t xml:space="preserve">Realizar los seguimientos mensuales de las ejecuciones de los contratos y mediante cruce de información con el Departamento Administrativo de Hacienda, actualizar los valores a publicar en las plataformas SIA. </t>
  </si>
  <si>
    <t xml:space="preserve">Informes y registros inexactos, que presentan confusion en la informacion generando falta de confiabilidad en los reportes.Plan Integral de Seguridad y Convivencia Ciudadana – PISCC, Mantenimiento de Equipo Automotor , Servicio de Comunicaciones y Transportes  Prestación de Servicios Varios y Combustibles y Lubricantes
</t>
  </si>
  <si>
    <t>Conocer la inversión que se llevó a cabo en el año 2018 con los recursos provenientes de Mantenimiento de Equipo Automotor, Servicio de Comunicaciones y Transportes  Prestación de Servicios Varios y Combustibles y Lubricantes</t>
  </si>
  <si>
    <t xml:space="preserve">Departamento Administrativo de Planeación Municipal </t>
  </si>
  <si>
    <t>Fallas en la supervisión</t>
  </si>
  <si>
    <t>✓ Incumplimiento en la entrega de informes
✓ Presuntos pagos sin soporte</t>
  </si>
  <si>
    <t>Evitar las fallas de procedimiento en las supervisiones y/o interventorias</t>
  </si>
  <si>
    <t>Realizar capacitaciones semestrales dirigida al personal encargado de la supervisión y/o interventoria sobre el hallazgo encontrado y las consecuencias legales que enfrentan por fallas en el seguimiento y pago de los contratos sin soportes.</t>
  </si>
  <si>
    <t>Departamento Administrativo de Planeación Municipal</t>
  </si>
  <si>
    <t>Falta de mecanismos de seguimiento y monitoreo en la valiación de la información  a reportar en los aplicativos.</t>
  </si>
  <si>
    <t xml:space="preserve">Realizar losl seguimientos mensuales de las ejecuciones de los contratos y  actualizar los valores a publicar en las plataformas SIA. </t>
  </si>
  <si>
    <t>Dirección Secretaria de Hacienda - Profesional Especializado Presupuesto</t>
  </si>
  <si>
    <t>Cruce de información entre los saldos de la ejecución del Proyecto Actualización de la plataforma Tecnologica y el aplicativo SIA OBSERVA</t>
  </si>
  <si>
    <t>Cruce de información entre los saldos de la ejecución del Proyecto Fortalecimiento de la Infraestructura Tecnológica  y el aplicativo SIA OBSERVA</t>
  </si>
  <si>
    <t>✓ Falta de gestion por parte de la Administacion Municipal
✓ No se da aplicabilidad a la normatividad legal existente para este tema
✓ Se ha incrementado la generacion de RCD</t>
  </si>
  <si>
    <t>✓ Inadecuada disposición, recolección y transporte de escombros por parte de los productores ( Constructores o usuarios comunes)
✓ Disposición final en lugares no aptos para los residuos solidos especiales
✓ Contaminación visual de la ciudad - afecta la limpieza
✓ Contaminación al aire, agua y suelo</t>
  </si>
  <si>
    <t>Identificar con los municipios del departamento del Quindio un sitio para disposición final del RCD de carácter regional</t>
  </si>
  <si>
    <t>Realizar mesas de trabajo con los municipios del departamento del Quindio para el proceso de ubicación de un sitio de disposición final de RCD de carácter regional</t>
  </si>
  <si>
    <t xml:space="preserve">Acto Administrativo </t>
  </si>
  <si>
    <t>PROCEDIMENTOS INADECUADOS</t>
  </si>
  <si>
    <t>INCUMPLIMIENTO DE DISPOSICIONES GENERALES</t>
  </si>
  <si>
    <t>Establecer formato para controlar la fecha de recibido por la Tesoreria General de la orden de pago de la Estampilla Pro Bienestar del Adulto Mayor</t>
  </si>
  <si>
    <t>Controlar la recepción de la orden de pago de la Estampilla Pro Bienestar del Adulto Mayor</t>
  </si>
  <si>
    <t>Area Financiera Tesoreria General</t>
  </si>
  <si>
    <t>Aplicar el formato de recepción de documentos para el pago de la estampilla del adulto mayor</t>
  </si>
  <si>
    <t xml:space="preserve">1.Consolidar grupo de verificaciòn para ejercer control sobre  entidades destinatarias del recurso de FONDO TERRITORIAL DE PENSIONES  </t>
  </si>
  <si>
    <t>Ejercer control sobre el recaudo por concepto de FONDO TERRITORIAL DE PENSIONES</t>
  </si>
  <si>
    <t>2.Realizar revisión y control hacia las vigencias anteriores respecto al recaudo efectivo por concepto de FONDO TERRITORIAL DE PENSIONES</t>
  </si>
  <si>
    <t>2. Establecer las razones por las cuales no fueron legalizadas en un principio y dar una medida correctiva para que no se de en el futuro.</t>
  </si>
  <si>
    <t>(-)Debilidades internas en la administración.          (-)Falta de control interno y seguimiento del recurso.</t>
  </si>
  <si>
    <t>Destinación erronea del recurso recaudado de la estampilla pro adulto mayor, lo que genero que se dejara de invertir este dinero en lo que realmente debia ser.</t>
  </si>
  <si>
    <t>Determinar procedimiento para pago de las obligaciones judiciales de la Estampilla Pro Adulto Mayor</t>
  </si>
  <si>
    <t>Cumplimiento de la destinación especifica del recurso de Estampilla Pro Adulto Mayor</t>
  </si>
  <si>
    <t>Consolidación de instructivo para la declaratoria de incumplimiento de Acuerdos de Pago por Aprovechamiento Urbanistico Adicional</t>
  </si>
  <si>
    <t>Departamento  Administrativo de Hacienda (Tesoreria)</t>
  </si>
  <si>
    <t>Hacer cruce de información entre el área de Tesorería y el área de Contabilidad y verificarlos con los saldos del Balance General</t>
  </si>
  <si>
    <t>Identifcar las diferencias entre los registros efectuados por el área de Tesorería con los registros reflejados en la cuentas contables de  bancos  en  contabilidad.</t>
  </si>
  <si>
    <t>Definir un procedimiento con mayor celeridad para el recaudo de Acuerdos de Pago Incumplidos</t>
  </si>
  <si>
    <t>Mesas de trabajo, trimestrales, de avance y verificacion con levantamiento de evidencias (actas)</t>
  </si>
  <si>
    <t xml:space="preserve">Clasificar, graduar y ejecutar por via coactiva las obligaciones pendeintes por concepto de AUA con acuerdo de pago incumpldos.      </t>
  </si>
  <si>
    <t>Formatos mensuales de recepción de ordenes de pago</t>
  </si>
  <si>
    <t>Falta de mecanismos de seguimiento y monitoreo en la validación de la 
información a reportar en los aplicativos</t>
  </si>
  <si>
    <t>Informes y registros  inexactos, que presentan confusión en la información, 
generando falta de confiabilidad en los reportes.En la inversión que se le dio a los recursos provenientes de la Experiencia y Sabiduría – Adulto MayorEspacios para la Vida (CBA y CV)  en el año 2018</t>
  </si>
  <si>
    <t>Conocer la inversión que se llevó a cabo en el año 2018 con los recursos provenientes de la Sobretasa Bomberíl.</t>
  </si>
  <si>
    <t>Conocer la inversión que se llevó a cabo en el año 2018 con los recursos provenientes de la  Experiencia y Sabiduría – Adulto MayorEspacios para la Vida (CBA y CV).</t>
  </si>
  <si>
    <t xml:space="preserve">Número de seguimiento realizados, mediante el cuadro de control. </t>
  </si>
  <si>
    <t>Secretaria de Desarrollo Social.</t>
  </si>
  <si>
    <t>Acta de reunion</t>
  </si>
  <si>
    <t xml:space="preserve">Falta de mecanismos de seguimiento y monitoreo en la validación de la información  a reportar en los aplicativos. </t>
  </si>
  <si>
    <t xml:space="preserve">Informes y registros inexactos, que presentan confusion en la informacion generando falta de confiabilidad en los reportes: Adquisición, Administración y mantenimiento de áreas prioritarias para la rotección y abastecimiento del acueducto municipal, Art 111 de la ley 99 de 1993, Sistemas de Información para la Planificación Ambiental para el Control, Seguimiento y Gestión Integral a los Suelos de Protección del Municipio de Armenia para la Mitigación de los Efectos del Cambio Climático, Seguimiento al plan de gestión integral de residuos sólidos PGIRS, Oferta ambiental del espacio público y la red de senderos municipal,istema de árbol urbano estrategia para mitigación del cambio
climático,  Control físico y urbano en la ciudad y Aprovechamiento Urbanístico 
  </t>
  </si>
  <si>
    <t>listados de asistencias.</t>
  </si>
  <si>
    <t>100% de requisitos cumplidos en la lista de chequeo</t>
  </si>
  <si>
    <t xml:space="preserve">En el seguimiento que se realizó a los recaudos y gastos ejecutados por concepto de Estampilla Bienestar Adulto Mayor, se presumen demoras en las trasferencias de estos recursos a los destinatarios finales. </t>
  </si>
  <si>
    <t>Agilizar el proceso de transferencia de los recursos de la estampilla para el bienestar del adulto mayor</t>
  </si>
  <si>
    <t>Demora en el proceso de transferencia de los recursos por concepto de estampilla Binestar del Adulto Mayor, con presunta incidencia disciplinaria</t>
  </si>
  <si>
    <t>Procedimientos inadecuados</t>
  </si>
  <si>
    <t>Incumplimiento de disposiciones genrales</t>
  </si>
  <si>
    <t>Seguimiento periodico a los recaudos de la estampilla adulto mayor - municipal</t>
  </si>
  <si>
    <t>Cuadro de excel con seguimiento acorde a las certificaciones de tesorería</t>
  </si>
  <si>
    <t>Seguimiento periodico a los recaudos de la estampilla adulto mayor - Departamental</t>
  </si>
  <si>
    <t>Realizar cuadro de seguimiento mensual del recaudo de la estampilla municipal</t>
  </si>
  <si>
    <t>Realizar cuadro de seguimiento mensual de la transferencia de la estampilla Departamental</t>
  </si>
  <si>
    <t>Cuadro en excel con seguimiento acorde a los decretos de la Gobernacion del Quindio</t>
  </si>
  <si>
    <t>Seguimiento a la ejecución de os recursos de la estampilla para el bienestar del adultio mayor</t>
  </si>
  <si>
    <t xml:space="preserve">1. Identificar la razon del por cual no se ha realizado la legalizacion oportuna por concepto de FONDO TERRITORIAL DE PENSIONAES y a su vez, poder registrarlos para reflejar la totalidad de los pagos y no evidenciar diferencias  </t>
  </si>
  <si>
    <t>Pago de obligaciones judiciales no hace parte de la destinación especifica de la Estampilla del Adulto Mayor, al estudiar de fondo el contrato SDS- 2017-007 del Centro de Bienestar al
Anciano EL CARMEN se determinó una serie de pagos realizados con vocación al
pago de un embargo.</t>
  </si>
  <si>
    <t>Constatar el cumplimiento de que los pagos sean los debidamente aprobados</t>
  </si>
  <si>
    <t>Mesas de trabajo cada dos meses, evidenciadas por la correspondiente acta</t>
  </si>
  <si>
    <t>JOSE J. DOMINGUEZ GIRALDO</t>
  </si>
  <si>
    <t>ALCALDE ( E )</t>
  </si>
  <si>
    <t>Disposición final de residuos de Construcción y Demolición en el Municipio de Armenia- Administrativa. En el 2018 no se contó con una escombrera en el municipio de Armenia, para la
Disposición Final de de residuos de Construcción y Demolición – RCD
(Escombros)</t>
  </si>
  <si>
    <t>Establecer de manera conjunta con los municipios del Departamento del Quindio mesas de trabajo y estrategias a fin de identificar un predio para el sitio de disposición final del residuo de la construcción y demolición de carácter regional desde las posibilidades y competencias del municipio.</t>
  </si>
  <si>
    <t>Participar con aporte tecnico y financiero para la adquisición del predio destinado para la escombrera regional, en el momento en que se realice una concertación entre los diferentes participantes para el manejo de dicha escombrera ( todo lo anterior de acuerdo a las posibilidades tecnicas y presupuestales del municipio)</t>
  </si>
  <si>
    <t>Mesas de trabajo, evidenciadas mediante acta.</t>
  </si>
  <si>
    <t>Informes y registros  inexactos, que presentan confusión en la información, 
generando falta de confiabilidad en los reportes.En la inversión que se le dio a los recursos provenientes de la Sobretasa Bomberil, en el año 2018</t>
  </si>
  <si>
    <t>Inconsistencias entre la ejecucion presupuestal reportada en Auxiliares de Presupuesto, con la informacion reportada en los Formatos de Rendicion de Cuentas a traves de los Aplicativos SIA- CONTRALORIAS Y SIA OBSERVA- Como se describe en el Informe Final de la Contraloría Municipal de Armenia, en los literales: H,O,P,Q Y R</t>
  </si>
  <si>
    <t>Inconsistencias entre la ejecución presupuestal reportada en auxiliares de presupuesto, con la información reportada en los formatos de rendición de cuentas a través de los aplicativos SIA Contralorías y SIA Observa - Como se decribe en el Inform final de la Contraloría Muncipal de Armenia, en los lterales: a, b, c, d, e, f y g</t>
  </si>
  <si>
    <t>Conocer la inversión que se llevó a cabo en el año 2018 con los recursos provenientes Sistemas de Información para la Planificación Ambiental para el
Control, Seguimiento y Gestión Integral a los Suelos de Protección del Municipio de Armenia para la Mitigación de los Efectos del Cambio Climático, Seguimiento al plan de gestión integral de residuos sólidos PGIRS, Oferta ambiental del espacio público y la red de senderos municipal, Sistema de árbol urbano estrategia para mitigación del cambio
climático, Control físico y urbano en la ciudad y Aprovechamiento Urbanístico.</t>
  </si>
  <si>
    <t xml:space="preserve">Realizar los seguimientos mensuales de las ejecuciones de los contratos y mediante cruce de información con el Departamento Administrativo de Hacienda, actualizar los valores a publicar en la plataformas SIA. </t>
  </si>
  <si>
    <t xml:space="preserve">Que la información que reporte el Departamento Administrativo de Hacienda en el Aplicativo SIA OBSERVA sea acorde a la realidad de la ejecucuón presupuestal de gastos </t>
  </si>
  <si>
    <t>Capacitación a los supervisores e interventores de los contratos sobre las consecuencias legales que asumen por fallas en la supervisión.</t>
  </si>
  <si>
    <t>Realizar mesa de trabajo con el Departamento administrativo de Hacienda para establecer ruta y responsables de la gestión de los recursos de la estampilla del adulto mayor</t>
  </si>
  <si>
    <t>Realizar cuadro de seguimiento mensual a la ejecución de los recursos de las estampillas Municipal y Departamental.</t>
  </si>
  <si>
    <t xml:space="preserve">Incumplimiento de disposiciones generales  
✓ Inefectividad en el trabajo 
✓ Control inadecuado de actividades 
✓ Ineficacia causada por el fracaso en el logro de las metas </t>
  </si>
  <si>
    <t xml:space="preserve">Depurar las cuentas banacarias del municipio de Armenia. </t>
  </si>
  <si>
    <t>Identificar las causas qiue impiden el proceso conmciliatorro realizando las acciones de competencia del area de conciliaciones bancarias.</t>
  </si>
  <si>
    <t>Identificar los problemas que impiden realizar el proceso conciliatorio de forma satisfactorio por cada cuenta bancaria.</t>
  </si>
  <si>
    <t>Departamento Administrativo de Hacienda (AREA DE CONTABILIDAD)</t>
  </si>
  <si>
    <t>Informar a las dependencias y/o areas competentes de los errores identificados, realizar las debidas modificaciones que permitan el cruce conciliatorio.</t>
  </si>
  <si>
    <t>Realizar las acciones de mejora que permitan minimizar los errores presentados en el area de conciliaciones y demas dependencias que intervienen en el proceso.</t>
  </si>
  <si>
    <t>Realizar las acciones de mejora que permitan identificar las diferencias para efectuar los ajustes correspondientes.</t>
  </si>
  <si>
    <t>Realizar mesas de trabajo mensuales entre el área de Tesorería y el área de Contabilidad y levantar las respectivas actas</t>
  </si>
  <si>
    <t>actualización de la Plataforma Tecnología del Sistema Financiero, de Fiscalizacion y Tributario.                                    N.  En el aplicativo  SIA OBSERVA se reporta valor de la ejecución de los contratos por valor de $512.994.464 el cual supera el valor asignado en la ejecución, la cual fue por valor de $416,121,940, proyecto Fortalecimiento de la Infraestructura Tecnológica.</t>
  </si>
  <si>
    <t>Inconsistencias entre la ejecución presupuestal reportada en auxiliares de presupuesto, con la información reportada en los formatos de rendición de cuentas a través de los aplicativos SIA Contralorías y SIA Observa Según SIA OBSERVA la ejecución fue por valor de $ 1.047.821.852, valor superior incluso al de la apropiación definitiva del formato F07, además un contrato por $ 789.683.386 y otro por $ 110.000.000, dichos contratos no estánasociados a una empresa o persona en SIA OBSERVA.En SIA OBSERVA se reporta un valor total de los contratos por $3.636.326.155, mientras que en el auxiliar Espacios para la Vida (CBA y CV) y el formato F07 la
ejecución es por valor de$ 3.305.536.283.</t>
  </si>
  <si>
    <t xml:space="preserve">Informes y registros inexactos, que presentan confusión en la información, generando falta de confiabildiad en los reportes.L. Diferencias  en el SIA OBSERVA </t>
  </si>
  <si>
    <t xml:space="preserve">Inconsistencias entre la ejecución presupuestal reportada en auxiliares de presupuesto, con la información reportada en los formatos de rendición de cuentas a través de los aplicativos SIA Contralorías y SIA Observaentre reportes de ejecución resupuestal ($1,189,117,661) con ejecución F01 de la ejecución de los contratos ($1,512,862,959). Lo consignado en SIA OBSERV  no concuerda con la información de los demas formatos.                                                                                  M. Diferencias  en el SIA OBSERVA que reporta un valor en ejecución de $312.697.500, lo cual supera lo reprotado en SIA OBSERVA en el proyecto de inversión denominado                                                                                                                                                                                                                                                                                                                       </t>
  </si>
  <si>
    <t>Aplicar la lista de chequeo en cada contrato suscrito por el Departamento Administrativo de Planeación.</t>
  </si>
  <si>
    <t>Dar aplicabilidada a la lista de chequeo a todos lo contratos msuscritos por el Departamento Administrativo de Planeación..</t>
  </si>
  <si>
    <t>Establecer junto con  el departamento de hacienda una ruta de gestión de recursos de la estamplilla con responsables en cada una de las rutas</t>
  </si>
  <si>
    <t>Cuadro excel con seguimiento acorde a los convenios y o contratos suscritos</t>
  </si>
  <si>
    <t xml:space="preserve">
Departamento Administrativo de Planeación Municipal</t>
  </si>
  <si>
    <t xml:space="preserve">Falta de informes para pago en contratos de Prestación de Servicios – En la revisión del proyecto de desarrollo ciudades ostenibles, se observo situaciones anómalas en los contratos de prestación de servicios No. 2018-0637, 2018-1663, 2018-2715 y 2018-2716, 
evidenciándose fallas en la supervisión técnica, administrativa, financiera, contable y jurídica en la ejecución del objeto
contratado y presunto detrimento por pagos sin evidenciasAdministrativo con presunta incidencia disciplinaria y fiscal
$2.379.520
</t>
  </si>
  <si>
    <t xml:space="preserve">Se presume un incumplimiento al artículo 47 de la Ley 863 de 2003, ya que durante la vigencia 2018 el recaudo efectivo según la ejecución de ingresos sumo $4.991.641.069 y de acuerdo con la información suministrada por parte de la Secretaría de 
Hacienda; el valor pagado al Fondo Territorial de Pensiones fue porun total de $91.764.159 lo que equivale al 2% cuando el valor correspondiente al 
20%  se presume sería por $998.328.214
</t>
  </si>
  <si>
    <t xml:space="preserve">
Procedimiento inadecuado </t>
  </si>
  <si>
    <t xml:space="preserve">
Incumplimiento de disposiciones generales </t>
  </si>
  <si>
    <t>Mesas de trabajo, trimestrales,  de avance y 
verificacion con levantamiento de evidencias (actas)</t>
  </si>
  <si>
    <t xml:space="preserve">
4</t>
  </si>
  <si>
    <t xml:space="preserve">
6/12/2019</t>
  </si>
  <si>
    <t xml:space="preserve">
5/12/2020</t>
  </si>
  <si>
    <t xml:space="preserve">
52</t>
  </si>
  <si>
    <t xml:space="preserve">
4</t>
  </si>
  <si>
    <t xml:space="preserve">                                                                                                                                                                                                                                                                                                                                                    incumplimiento en las acciones de mejora establecidas en Planes de Mejoramiento, vigencias pasadas. Administrativo con solicitud de sancionatorio. Dentro del seguimiento y evaluación para verificar el cumplimiento y efectividad de las acciones establecidas dentro de los planes 
de mejoramiento, suscritos por el municipio de Armenia, se observó que algunas caducaron y no fueron cumplidas dentro del término dispuesto para cada una de ellas en las iferentes dependencias de la entidad.</t>
  </si>
  <si>
    <t xml:space="preserve">Debilidades de control que no permiten advertir oportunamente el problema, falta de 
eficiencia en la ejecución de los Planes de Mejoramiento. </t>
  </si>
  <si>
    <t>Hacer cruce de información entre las cociliaciones bancarias y los libros auxiliares 
con el fin de evidenciar diferencias y realizar los debidos ajustes.</t>
  </si>
  <si>
    <t>Mesas de trabajo mensuales de avanace y verificación 
con  levantamiento de evidencias (actas).</t>
  </si>
  <si>
    <t>Departamento Administrativo de Hacienda 
(TESORERIA MUNICIPAL)</t>
  </si>
  <si>
    <t>Departamento Administrativo 
de Hacienda ( Contabilidad-Tesoreria)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</si>
</sst>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dd/mm/yy"/>
    <numFmt numFmtId="166" formatCode="d&quot; de &quot;mmm&quot; de &quot;yy"/>
    <numFmt numFmtId="167" formatCode="dd/mm/yyyy;@"/>
  </numFmts>
  <fonts count="13">
    <font>
      <sz val="10"/>
      <name val="Arial"/>
      <family val="2"/>
    </font>
    <font>
      <sz val="11"/>
      <name val="Arial"/>
      <family val="2"/>
    </font>
    <font>
      <b/>
      <sz val="11"/>
      <name val="Arial"/>
      <family val="2"/>
    </font>
    <font>
      <b/>
      <sz val="10"/>
      <name val="Arial"/>
      <family val="2"/>
    </font>
    <font>
      <sz val="8"/>
      <name val="Arial"/>
      <family val="2"/>
    </font>
    <font>
      <sz val="10"/>
      <name val="Arial"/>
      <family val="2"/>
    </font>
    <font>
      <sz val="9"/>
      <color indexed="10"/>
      <name val="Arial Black"/>
      <family val="2"/>
    </font>
    <font>
      <sz val="9"/>
      <color indexed="81"/>
      <name val="Tahoma"/>
      <family val="2"/>
    </font>
    <font>
      <sz val="10"/>
      <color rgb="FF000000"/>
      <name val="Arial1"/>
    </font>
    <font>
      <sz val="12"/>
      <name val="Arial"/>
      <family val="2"/>
    </font>
    <font>
      <b/>
      <sz val="12"/>
      <name val="Arial"/>
      <family val="2"/>
    </font>
    <font>
      <sz val="12"/>
      <color theme="1"/>
      <name val="Arial"/>
      <family val="2"/>
    </font>
    <font>
      <sz val="12"/>
      <color rgb="FF000000"/>
      <name val="Arial"/>
      <family val="2"/>
    </font>
  </fonts>
  <fills count="12">
    <fill>
      <patternFill patternType="none"/>
    </fill>
    <fill>
      <patternFill patternType="gray125"/>
    </fill>
    <fill>
      <patternFill patternType="solid">
        <fgColor indexed="50"/>
        <bgColor indexed="51"/>
      </patternFill>
    </fill>
    <fill>
      <patternFill patternType="solid">
        <fgColor indexed="22"/>
        <bgColor indexed="22"/>
      </patternFill>
    </fill>
    <fill>
      <patternFill patternType="solid">
        <fgColor indexed="40"/>
        <bgColor indexed="49"/>
      </patternFill>
    </fill>
    <fill>
      <patternFill patternType="solid">
        <fgColor indexed="52"/>
        <bgColor indexed="29"/>
      </patternFill>
    </fill>
    <fill>
      <patternFill patternType="solid">
        <fgColor indexed="49"/>
        <bgColor indexed="40"/>
      </patternFill>
    </fill>
    <fill>
      <patternFill patternType="solid">
        <fgColor indexed="9"/>
        <bgColor indexed="64"/>
      </patternFill>
    </fill>
    <fill>
      <patternFill patternType="solid">
        <fgColor theme="0"/>
        <bgColor indexed="40"/>
      </patternFill>
    </fill>
    <fill>
      <patternFill patternType="solid">
        <fgColor theme="0"/>
        <bgColor indexed="64"/>
      </patternFill>
    </fill>
    <fill>
      <patternFill patternType="solid">
        <fgColor theme="0"/>
        <bgColor indexed="51"/>
      </patternFill>
    </fill>
    <fill>
      <patternFill patternType="solid">
        <fgColor theme="0"/>
        <bgColor rgb="FFDDDDDD"/>
      </patternFill>
    </fill>
  </fills>
  <borders count="42">
    <border>
      <left/>
      <right/>
      <top/>
      <bottom/>
      <diagonal/>
    </border>
    <border>
      <left style="thin">
        <color indexed="8"/>
      </left>
      <right/>
      <top/>
      <bottom/>
      <diagonal/>
    </border>
    <border>
      <left/>
      <right style="hair">
        <color indexed="8"/>
      </right>
      <top style="hair">
        <color indexed="8"/>
      </top>
      <bottom style="hair">
        <color indexed="8"/>
      </bottom>
      <diagonal/>
    </border>
    <border>
      <left style="medium">
        <color indexed="8"/>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8"/>
      </left>
      <right style="thin">
        <color indexed="8"/>
      </right>
      <top style="medium">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hair">
        <color indexed="8"/>
      </left>
      <right/>
      <top style="hair">
        <color indexed="8"/>
      </top>
      <bottom style="hair">
        <color indexed="8"/>
      </bottom>
      <diagonal/>
    </border>
    <border>
      <left/>
      <right/>
      <top style="hair">
        <color indexed="8"/>
      </top>
      <bottom style="hair">
        <color indexed="8"/>
      </bottom>
      <diagonal/>
    </border>
    <border>
      <left style="hair">
        <color indexed="8"/>
      </left>
      <right style="hair">
        <color indexed="8"/>
      </right>
      <top style="hair">
        <color indexed="8"/>
      </top>
      <bottom style="hair">
        <color indexed="8"/>
      </bottom>
      <diagonal/>
    </border>
    <border>
      <left/>
      <right/>
      <top/>
      <bottom style="hair">
        <color indexed="8"/>
      </bottom>
      <diagonal/>
    </border>
    <border>
      <left/>
      <right style="thin">
        <color indexed="8"/>
      </right>
      <top style="thin">
        <color indexed="8"/>
      </top>
      <bottom style="thin">
        <color indexed="8"/>
      </bottom>
      <diagonal/>
    </border>
    <border>
      <left style="hair">
        <color indexed="8"/>
      </left>
      <right/>
      <top/>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style="thin">
        <color indexed="8"/>
      </left>
      <right style="thin">
        <color indexed="8"/>
      </right>
      <top style="medium">
        <color indexed="8"/>
      </top>
      <bottom/>
      <diagonal/>
    </border>
    <border>
      <left/>
      <right style="medium">
        <color indexed="8"/>
      </right>
      <top style="thick">
        <color indexed="8"/>
      </top>
      <bottom/>
      <diagonal/>
    </border>
    <border>
      <left/>
      <right style="thin">
        <color indexed="8"/>
      </right>
      <top style="thick">
        <color indexed="8"/>
      </top>
      <bottom/>
      <diagonal/>
    </border>
    <border>
      <left/>
      <right style="thick">
        <color indexed="8"/>
      </right>
      <top style="thick">
        <color indexed="8"/>
      </top>
      <bottom/>
      <diagonal/>
    </border>
    <border>
      <left style="medium">
        <color indexed="8"/>
      </left>
      <right style="medium">
        <color indexed="8"/>
      </right>
      <top style="medium">
        <color indexed="8"/>
      </top>
      <bottom style="medium">
        <color indexed="8"/>
      </bottom>
      <diagonal/>
    </border>
    <border>
      <left/>
      <right style="thin">
        <color indexed="8"/>
      </right>
      <top style="medium">
        <color indexed="8"/>
      </top>
      <bottom/>
      <diagonal/>
    </border>
    <border>
      <left style="thin">
        <color indexed="8"/>
      </left>
      <right style="thin">
        <color indexed="8"/>
      </right>
      <top style="thick">
        <color indexed="8"/>
      </top>
      <bottom/>
      <diagonal/>
    </border>
    <border>
      <left style="medium">
        <color indexed="8"/>
      </left>
      <right/>
      <top style="medium">
        <color indexed="8"/>
      </top>
      <bottom/>
      <diagonal/>
    </border>
    <border>
      <left style="thick">
        <color indexed="8"/>
      </left>
      <right/>
      <top style="thick">
        <color indexed="8"/>
      </top>
      <bottom/>
      <diagonal/>
    </border>
    <border>
      <left/>
      <right/>
      <top style="thick">
        <color indexed="8"/>
      </top>
      <bottom/>
      <diagonal/>
    </border>
    <border>
      <left/>
      <right style="medium">
        <color indexed="8"/>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s>
  <cellStyleXfs count="4">
    <xf numFmtId="0" fontId="0" fillId="0" borderId="0"/>
    <xf numFmtId="9" fontId="5" fillId="0" borderId="0" applyFill="0" applyBorder="0" applyAlignment="0" applyProtection="0"/>
    <xf numFmtId="9" fontId="8" fillId="0" borderId="0"/>
    <xf numFmtId="164" fontId="5" fillId="0" borderId="0" applyFont="0" applyFill="0" applyBorder="0" applyAlignment="0" applyProtection="0"/>
  </cellStyleXfs>
  <cellXfs count="161">
    <xf numFmtId="0" fontId="0" fillId="0" borderId="0" xfId="0"/>
    <xf numFmtId="0" fontId="1" fillId="0" borderId="0" xfId="0" applyFont="1"/>
    <xf numFmtId="0" fontId="2" fillId="0" borderId="0" xfId="0" applyFont="1" applyAlignment="1">
      <alignment horizontal="center" wrapText="1"/>
    </xf>
    <xf numFmtId="0" fontId="0" fillId="2" borderId="2" xfId="0" applyFill="1" applyBorder="1"/>
    <xf numFmtId="0" fontId="1" fillId="0" borderId="0" xfId="0" applyFont="1" applyAlignment="1">
      <alignment horizontal="center"/>
    </xf>
    <xf numFmtId="0" fontId="2" fillId="0" borderId="0" xfId="0" applyFont="1"/>
    <xf numFmtId="0" fontId="1" fillId="0" borderId="0" xfId="0" applyFont="1" applyAlignment="1">
      <alignment horizontal="center" wrapText="1"/>
    </xf>
    <xf numFmtId="0" fontId="2" fillId="0" borderId="0" xfId="0" applyFont="1" applyAlignment="1">
      <alignment horizontal="left" wrapText="1"/>
    </xf>
    <xf numFmtId="166" fontId="2" fillId="0" borderId="0" xfId="0" applyNumberFormat="1" applyFont="1" applyAlignment="1">
      <alignment horizont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0" fillId="0" borderId="5" xfId="0" applyBorder="1" applyAlignment="1">
      <alignment horizontal="center" vertical="center" wrapText="1"/>
    </xf>
    <xf numFmtId="1" fontId="0" fillId="2" borderId="5" xfId="0" applyNumberFormat="1" applyFill="1" applyBorder="1" applyAlignment="1">
      <alignment horizontal="center" vertical="center"/>
    </xf>
    <xf numFmtId="9" fontId="0" fillId="2" borderId="5" xfId="1" applyFont="1" applyFill="1" applyBorder="1" applyAlignment="1">
      <alignment horizontal="center" vertical="center"/>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6" xfId="0" applyBorder="1" applyAlignment="1">
      <alignment horizontal="center" vertical="center"/>
    </xf>
    <xf numFmtId="0" fontId="0" fillId="0" borderId="7" xfId="0" applyBorder="1" applyAlignment="1">
      <alignment horizontal="center" vertical="center"/>
    </xf>
    <xf numFmtId="0" fontId="0" fillId="3" borderId="8" xfId="0" applyFill="1" applyBorder="1" applyAlignment="1">
      <alignment horizontal="center" vertical="center"/>
    </xf>
    <xf numFmtId="0" fontId="0" fillId="3" borderId="9" xfId="0" applyFill="1" applyBorder="1" applyAlignment="1">
      <alignment horizontal="center" vertical="center"/>
    </xf>
    <xf numFmtId="2" fontId="0" fillId="3" borderId="10" xfId="0" applyNumberFormat="1" applyFill="1" applyBorder="1" applyAlignment="1">
      <alignment horizontal="center" vertical="center"/>
    </xf>
    <xf numFmtId="0" fontId="0" fillId="3" borderId="10" xfId="0" applyFill="1" applyBorder="1" applyAlignment="1">
      <alignment horizontal="center" vertical="center"/>
    </xf>
    <xf numFmtId="0" fontId="0" fillId="0" borderId="9" xfId="0" applyBorder="1"/>
    <xf numFmtId="0" fontId="0" fillId="0" borderId="10" xfId="0" applyBorder="1"/>
    <xf numFmtId="0" fontId="3" fillId="0" borderId="0" xfId="0" applyFont="1" applyAlignment="1">
      <alignment wrapText="1"/>
    </xf>
    <xf numFmtId="0" fontId="0" fillId="0" borderId="0" xfId="0" applyAlignment="1">
      <alignment wrapText="1"/>
    </xf>
    <xf numFmtId="0" fontId="0" fillId="0" borderId="11" xfId="0" applyBorder="1"/>
    <xf numFmtId="0" fontId="0" fillId="0" borderId="9" xfId="0" applyBorder="1" applyAlignment="1">
      <alignment horizontal="left"/>
    </xf>
    <xf numFmtId="0" fontId="0" fillId="0" borderId="9" xfId="0" applyBorder="1" applyAlignment="1">
      <alignment horizontal="center"/>
    </xf>
    <xf numFmtId="0" fontId="0" fillId="2" borderId="8" xfId="0" applyFill="1" applyBorder="1"/>
    <xf numFmtId="0" fontId="0" fillId="0" borderId="8" xfId="0" applyBorder="1"/>
    <xf numFmtId="0" fontId="0" fillId="0" borderId="2" xfId="0" applyBorder="1"/>
    <xf numFmtId="1" fontId="0" fillId="0" borderId="12" xfId="0" applyNumberFormat="1" applyBorder="1"/>
    <xf numFmtId="0" fontId="0" fillId="4" borderId="8" xfId="0" applyFill="1" applyBorder="1"/>
    <xf numFmtId="0" fontId="0" fillId="4" borderId="2" xfId="0" applyFill="1" applyBorder="1"/>
    <xf numFmtId="0" fontId="0" fillId="0" borderId="13" xfId="0" applyBorder="1"/>
    <xf numFmtId="166" fontId="2" fillId="5" borderId="8" xfId="0" applyNumberFormat="1" applyFont="1" applyFill="1" applyBorder="1" applyAlignment="1">
      <alignment horizontal="center" wrapText="1"/>
    </xf>
    <xf numFmtId="166" fontId="2" fillId="5" borderId="2" xfId="0" applyNumberFormat="1" applyFont="1" applyFill="1" applyBorder="1" applyAlignment="1">
      <alignment horizontal="center" wrapText="1"/>
    </xf>
    <xf numFmtId="10" fontId="0" fillId="0" borderId="12" xfId="0" applyNumberFormat="1" applyBorder="1"/>
    <xf numFmtId="0" fontId="0" fillId="3" borderId="8" xfId="0" applyFill="1" applyBorder="1"/>
    <xf numFmtId="0" fontId="0" fillId="3" borderId="2" xfId="0" applyFill="1" applyBorder="1"/>
    <xf numFmtId="0" fontId="2" fillId="0" borderId="0" xfId="0" applyFont="1" applyAlignment="1">
      <alignment horizontal="centerContinuous" wrapText="1"/>
    </xf>
    <xf numFmtId="0" fontId="0" fillId="0" borderId="10" xfId="0" applyBorder="1" applyAlignment="1">
      <alignment horizontal="centerContinuous" wrapText="1"/>
    </xf>
    <xf numFmtId="0" fontId="3" fillId="0" borderId="15" xfId="0" applyFont="1" applyBorder="1" applyAlignment="1">
      <alignment horizontal="centerContinuous"/>
    </xf>
    <xf numFmtId="0" fontId="0" fillId="0" borderId="16" xfId="0" applyBorder="1" applyAlignment="1">
      <alignment horizontal="centerContinuous" vertical="center" wrapText="1"/>
    </xf>
    <xf numFmtId="0" fontId="0" fillId="0" borderId="5" xfId="0" applyBorder="1" applyAlignment="1">
      <alignment horizontal="centerContinuous" vertical="center" wrapText="1"/>
    </xf>
    <xf numFmtId="0" fontId="0" fillId="0" borderId="10" xfId="0" applyBorder="1" applyAlignment="1">
      <alignment horizontal="centerContinuous"/>
    </xf>
    <xf numFmtId="0" fontId="0" fillId="0" borderId="10" xfId="0" applyBorder="1" applyAlignment="1">
      <alignment horizontal="left"/>
    </xf>
    <xf numFmtId="0" fontId="3" fillId="0" borderId="10" xfId="0" applyFont="1" applyBorder="1" applyAlignment="1">
      <alignment horizontal="centerContinuous" wrapText="1"/>
    </xf>
    <xf numFmtId="15" fontId="0" fillId="0" borderId="5" xfId="0" applyNumberFormat="1" applyBorder="1" applyAlignment="1">
      <alignment horizontal="centerContinuous" vertical="center"/>
    </xf>
    <xf numFmtId="0" fontId="3" fillId="2" borderId="17" xfId="0" applyFont="1" applyFill="1" applyBorder="1" applyAlignment="1">
      <alignment horizontal="centerContinuous" vertical="center" wrapText="1"/>
    </xf>
    <xf numFmtId="0" fontId="3" fillId="0" borderId="18" xfId="0" applyFont="1" applyBorder="1" applyAlignment="1">
      <alignment horizontal="centerContinuous" vertical="center" wrapText="1"/>
    </xf>
    <xf numFmtId="0" fontId="3" fillId="0" borderId="17" xfId="0" applyFont="1" applyBorder="1" applyAlignment="1">
      <alignment horizontal="centerContinuous" vertical="center" wrapText="1"/>
    </xf>
    <xf numFmtId="0" fontId="3" fillId="0" borderId="19" xfId="0" applyFont="1" applyBorder="1" applyAlignment="1">
      <alignment horizontal="centerContinuous" vertical="center" wrapText="1"/>
    </xf>
    <xf numFmtId="0" fontId="0" fillId="0" borderId="20" xfId="0" applyBorder="1" applyAlignment="1">
      <alignment horizontal="centerContinuous" vertical="center" wrapText="1"/>
    </xf>
    <xf numFmtId="0" fontId="0" fillId="6" borderId="21" xfId="0" applyFill="1" applyBorder="1" applyAlignment="1">
      <alignment horizontal="centerContinuous" vertical="center" wrapText="1"/>
    </xf>
    <xf numFmtId="0" fontId="0" fillId="6" borderId="16" xfId="0" applyFill="1" applyBorder="1" applyAlignment="1">
      <alignment horizontal="centerContinuous" vertical="center" wrapText="1"/>
    </xf>
    <xf numFmtId="0" fontId="3" fillId="0" borderId="22" xfId="0" applyFont="1" applyBorder="1" applyAlignment="1">
      <alignment horizontal="centerContinuous" vertical="center" wrapText="1"/>
    </xf>
    <xf numFmtId="166" fontId="2" fillId="5" borderId="20" xfId="0" applyNumberFormat="1" applyFont="1" applyFill="1" applyBorder="1" applyAlignment="1">
      <alignment horizontal="centerContinuous" wrapText="1"/>
    </xf>
    <xf numFmtId="0" fontId="3" fillId="0" borderId="23" xfId="0" applyFont="1" applyBorder="1" applyAlignment="1">
      <alignment horizontal="centerContinuous" vertical="center" wrapText="1"/>
    </xf>
    <xf numFmtId="0" fontId="3" fillId="6" borderId="24" xfId="0" applyFont="1" applyFill="1" applyBorder="1" applyAlignment="1">
      <alignment horizontal="centerContinuous" vertical="center" wrapText="1"/>
    </xf>
    <xf numFmtId="0" fontId="3" fillId="6" borderId="22" xfId="0" applyFont="1" applyFill="1" applyBorder="1" applyAlignment="1">
      <alignment horizontal="centerContinuous" vertical="center" wrapText="1"/>
    </xf>
    <xf numFmtId="0" fontId="3" fillId="6" borderId="16" xfId="0" applyFont="1" applyFill="1" applyBorder="1" applyAlignment="1">
      <alignment horizontal="centerContinuous" vertical="center" wrapText="1"/>
    </xf>
    <xf numFmtId="0" fontId="3" fillId="0" borderId="25" xfId="0" applyFont="1" applyBorder="1" applyAlignment="1">
      <alignment horizontal="centerContinuous" vertical="center" wrapText="1"/>
    </xf>
    <xf numFmtId="0" fontId="2" fillId="0" borderId="26" xfId="0" applyFont="1" applyBorder="1" applyAlignment="1">
      <alignment horizontal="left" wrapText="1"/>
    </xf>
    <xf numFmtId="0" fontId="6" fillId="7" borderId="0" xfId="0" applyFont="1" applyFill="1" applyAlignment="1">
      <alignment horizontal="center" vertical="center" wrapText="1"/>
    </xf>
    <xf numFmtId="0" fontId="0" fillId="0" borderId="27" xfId="0" applyBorder="1"/>
    <xf numFmtId="0" fontId="0" fillId="0" borderId="29" xfId="0" applyBorder="1"/>
    <xf numFmtId="0" fontId="0" fillId="0" borderId="30" xfId="0" applyBorder="1"/>
    <xf numFmtId="0" fontId="0" fillId="0" borderId="31" xfId="0" applyBorder="1"/>
    <xf numFmtId="0" fontId="2" fillId="0" borderId="30" xfId="0" applyFont="1" applyBorder="1" applyAlignment="1">
      <alignment horizontal="left"/>
    </xf>
    <xf numFmtId="0" fontId="3" fillId="0" borderId="30" xfId="0" applyFont="1" applyBorder="1" applyAlignment="1">
      <alignment horizontal="left"/>
    </xf>
    <xf numFmtId="0" fontId="1" fillId="9" borderId="28" xfId="0" applyFont="1" applyFill="1" applyBorder="1"/>
    <xf numFmtId="0" fontId="2" fillId="9" borderId="28" xfId="0" applyFont="1" applyFill="1" applyBorder="1" applyAlignment="1">
      <alignment horizontal="centerContinuous" wrapText="1"/>
    </xf>
    <xf numFmtId="0" fontId="1" fillId="9" borderId="0" xfId="0" applyFont="1" applyFill="1"/>
    <xf numFmtId="0" fontId="2" fillId="9" borderId="0" xfId="0" applyFont="1" applyFill="1" applyAlignment="1">
      <alignment horizontal="centerContinuous" wrapText="1"/>
    </xf>
    <xf numFmtId="0" fontId="2" fillId="9" borderId="0" xfId="0" applyFont="1" applyFill="1" applyAlignment="1">
      <alignment horizontal="left"/>
    </xf>
    <xf numFmtId="0" fontId="3" fillId="9" borderId="0" xfId="0" applyFont="1" applyFill="1" applyAlignment="1">
      <alignment horizontal="left"/>
    </xf>
    <xf numFmtId="0" fontId="0" fillId="9" borderId="0" xfId="0" applyFill="1"/>
    <xf numFmtId="0" fontId="2" fillId="9" borderId="0" xfId="0" applyFont="1" applyFill="1"/>
    <xf numFmtId="0" fontId="3" fillId="9" borderId="0" xfId="0" applyFont="1" applyFill="1" applyAlignment="1">
      <alignment horizontal="left" wrapText="1"/>
    </xf>
    <xf numFmtId="0" fontId="2" fillId="9" borderId="0" xfId="0" applyFont="1" applyFill="1" applyAlignment="1">
      <alignment horizontal="left" wrapText="1"/>
    </xf>
    <xf numFmtId="0" fontId="2" fillId="9" borderId="0" xfId="0" applyFont="1" applyFill="1" applyAlignment="1">
      <alignment horizontal="center" wrapText="1"/>
    </xf>
    <xf numFmtId="166" fontId="2" fillId="9" borderId="0" xfId="0" applyNumberFormat="1" applyFont="1" applyFill="1" applyAlignment="1">
      <alignment horizontal="center" wrapText="1"/>
    </xf>
    <xf numFmtId="0" fontId="0" fillId="9" borderId="0" xfId="0" applyFill="1" applyAlignment="1">
      <alignment horizontal="center" wrapText="1"/>
    </xf>
    <xf numFmtId="0" fontId="3" fillId="9" borderId="1" xfId="0" applyFont="1" applyFill="1" applyBorder="1" applyAlignment="1">
      <alignment horizontal="left" wrapText="1"/>
    </xf>
    <xf numFmtId="165" fontId="2" fillId="9" borderId="0" xfId="0" applyNumberFormat="1" applyFont="1" applyFill="1" applyAlignment="1">
      <alignment horizontal="center" wrapText="1"/>
    </xf>
    <xf numFmtId="165" fontId="2" fillId="9" borderId="0" xfId="0" applyNumberFormat="1" applyFont="1" applyFill="1" applyAlignment="1">
      <alignment wrapText="1"/>
    </xf>
    <xf numFmtId="0" fontId="1" fillId="0" borderId="0" xfId="0" applyFont="1" applyBorder="1"/>
    <xf numFmtId="0" fontId="9" fillId="0" borderId="35" xfId="0" applyFont="1" applyBorder="1" applyAlignment="1">
      <alignment horizontal="center" vertical="center" wrapText="1"/>
    </xf>
    <xf numFmtId="0" fontId="9" fillId="8" borderId="36" xfId="0" applyFont="1" applyFill="1" applyBorder="1" applyAlignment="1">
      <alignment horizontal="center" vertical="center" wrapText="1"/>
    </xf>
    <xf numFmtId="0" fontId="9" fillId="9" borderId="36" xfId="0" applyFont="1" applyFill="1" applyBorder="1" applyAlignment="1">
      <alignment horizontal="center" vertical="center" wrapText="1"/>
    </xf>
    <xf numFmtId="0" fontId="9" fillId="10" borderId="36" xfId="0" applyFont="1" applyFill="1" applyBorder="1" applyAlignment="1">
      <alignment horizontal="center" vertical="center" wrapText="1"/>
    </xf>
    <xf numFmtId="0" fontId="9" fillId="0" borderId="37" xfId="0" applyFont="1" applyBorder="1" applyAlignment="1">
      <alignment horizontal="center" vertical="center" wrapText="1"/>
    </xf>
    <xf numFmtId="14" fontId="2" fillId="9" borderId="0" xfId="0" applyNumberFormat="1" applyFont="1" applyFill="1" applyAlignment="1">
      <alignment horizontal="left"/>
    </xf>
    <xf numFmtId="0" fontId="9" fillId="8" borderId="14" xfId="0" applyFont="1" applyFill="1" applyBorder="1" applyAlignment="1">
      <alignment vertical="center" wrapText="1"/>
    </xf>
    <xf numFmtId="0" fontId="11" fillId="8" borderId="14" xfId="0" applyFont="1" applyFill="1" applyBorder="1" applyAlignment="1">
      <alignment vertical="center" wrapText="1"/>
    </xf>
    <xf numFmtId="0" fontId="9" fillId="9" borderId="14" xfId="0" applyFont="1" applyFill="1" applyBorder="1" applyAlignment="1">
      <alignment vertical="center" wrapText="1"/>
    </xf>
    <xf numFmtId="0" fontId="11" fillId="9" borderId="14" xfId="0" applyFont="1" applyFill="1" applyBorder="1" applyAlignment="1">
      <alignment vertical="center" wrapText="1"/>
    </xf>
    <xf numFmtId="0" fontId="9" fillId="9" borderId="14" xfId="0" applyFont="1" applyFill="1" applyBorder="1" applyAlignment="1">
      <alignment horizontal="justify" vertical="center" wrapText="1"/>
    </xf>
    <xf numFmtId="0" fontId="9" fillId="9" borderId="14" xfId="0" applyFont="1" applyFill="1" applyBorder="1" applyAlignment="1">
      <alignment horizontal="center" vertical="center" wrapText="1"/>
    </xf>
    <xf numFmtId="14" fontId="9" fillId="9" borderId="14" xfId="0" applyNumberFormat="1" applyFont="1" applyFill="1" applyBorder="1" applyAlignment="1">
      <alignment horizontal="center" vertical="center" wrapText="1"/>
    </xf>
    <xf numFmtId="2" fontId="12" fillId="11" borderId="14" xfId="0" applyNumberFormat="1" applyFont="1" applyFill="1" applyBorder="1" applyAlignment="1">
      <alignment horizontal="center" vertical="center" wrapText="1"/>
    </xf>
    <xf numFmtId="0" fontId="9" fillId="0" borderId="38" xfId="0" applyFont="1" applyFill="1" applyBorder="1" applyAlignment="1">
      <alignment vertical="center" wrapText="1"/>
    </xf>
    <xf numFmtId="0" fontId="9" fillId="0" borderId="38" xfId="0" applyFont="1" applyBorder="1" applyAlignment="1">
      <alignment vertical="center" wrapText="1"/>
    </xf>
    <xf numFmtId="167" fontId="9" fillId="0" borderId="38" xfId="0" applyNumberFormat="1" applyFont="1" applyBorder="1" applyAlignment="1">
      <alignment vertical="center"/>
    </xf>
    <xf numFmtId="37" fontId="9" fillId="0" borderId="38" xfId="3" applyNumberFormat="1" applyFont="1" applyBorder="1" applyAlignment="1">
      <alignment horizontal="center" vertical="center" wrapText="1"/>
    </xf>
    <xf numFmtId="0" fontId="9" fillId="0" borderId="0"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14" xfId="0" applyFont="1" applyFill="1" applyBorder="1" applyAlignment="1">
      <alignment vertical="center" wrapText="1"/>
    </xf>
    <xf numFmtId="0" fontId="9" fillId="0" borderId="14" xfId="0" applyFont="1" applyFill="1" applyBorder="1" applyAlignment="1">
      <alignment horizontal="justify" vertical="center" wrapText="1"/>
    </xf>
    <xf numFmtId="0" fontId="9" fillId="0" borderId="0" xfId="0" applyFont="1"/>
    <xf numFmtId="0" fontId="9" fillId="8" borderId="38" xfId="0" applyFont="1" applyFill="1" applyBorder="1" applyAlignment="1">
      <alignment vertical="center" wrapText="1"/>
    </xf>
    <xf numFmtId="0" fontId="11" fillId="8" borderId="38" xfId="0" applyFont="1" applyFill="1" applyBorder="1" applyAlignment="1">
      <alignment vertical="center" wrapText="1"/>
    </xf>
    <xf numFmtId="0" fontId="10" fillId="8" borderId="14" xfId="0" applyFont="1" applyFill="1" applyBorder="1" applyAlignment="1">
      <alignment horizontal="center" vertical="center" wrapText="1"/>
    </xf>
    <xf numFmtId="1" fontId="9" fillId="0" borderId="38" xfId="0" applyNumberFormat="1" applyFont="1" applyFill="1" applyBorder="1" applyAlignment="1">
      <alignment horizontal="center" vertical="center" wrapText="1"/>
    </xf>
    <xf numFmtId="0" fontId="11" fillId="0" borderId="14" xfId="0" applyFont="1" applyFill="1" applyBorder="1" applyAlignment="1">
      <alignment vertical="center" wrapText="1"/>
    </xf>
    <xf numFmtId="0" fontId="10" fillId="0" borderId="14" xfId="0" applyFont="1" applyFill="1" applyBorder="1" applyAlignment="1">
      <alignment horizontal="center" vertical="center" wrapText="1"/>
    </xf>
    <xf numFmtId="167" fontId="9" fillId="0" borderId="38" xfId="0" applyNumberFormat="1" applyFont="1" applyFill="1" applyBorder="1" applyAlignment="1">
      <alignment vertical="center"/>
    </xf>
    <xf numFmtId="0" fontId="9" fillId="0" borderId="14" xfId="0" applyFont="1" applyFill="1" applyBorder="1" applyAlignment="1">
      <alignment horizontal="left" vertical="center" wrapText="1"/>
    </xf>
    <xf numFmtId="9" fontId="9" fillId="0" borderId="14" xfId="0" applyNumberFormat="1" applyFont="1" applyFill="1" applyBorder="1" applyAlignment="1">
      <alignment horizontal="center" vertical="center" wrapText="1"/>
    </xf>
    <xf numFmtId="14" fontId="9" fillId="0" borderId="14" xfId="0" applyNumberFormat="1" applyFont="1" applyFill="1" applyBorder="1" applyAlignment="1">
      <alignment horizontal="center" vertical="center" wrapText="1"/>
    </xf>
    <xf numFmtId="2" fontId="9" fillId="0" borderId="14" xfId="0" applyNumberFormat="1" applyFont="1" applyFill="1" applyBorder="1" applyAlignment="1">
      <alignment horizontal="center" vertical="center" wrapText="1"/>
    </xf>
    <xf numFmtId="2" fontId="9" fillId="0" borderId="38" xfId="0" applyNumberFormat="1" applyFont="1" applyFill="1" applyBorder="1" applyAlignment="1">
      <alignment horizontal="center" vertical="center" wrapText="1"/>
    </xf>
    <xf numFmtId="2" fontId="9" fillId="0" borderId="14" xfId="0" applyNumberFormat="1" applyFont="1" applyFill="1" applyBorder="1" applyAlignment="1">
      <alignment vertical="center"/>
    </xf>
    <xf numFmtId="14" fontId="9" fillId="0" borderId="0" xfId="0" applyNumberFormat="1" applyFont="1" applyFill="1" applyBorder="1" applyAlignment="1">
      <alignment horizontal="center" vertical="center" wrapText="1"/>
    </xf>
    <xf numFmtId="2" fontId="9" fillId="0" borderId="0" xfId="0" applyNumberFormat="1" applyFont="1" applyFill="1" applyBorder="1" applyAlignment="1">
      <alignment vertical="center"/>
    </xf>
    <xf numFmtId="0" fontId="9" fillId="0" borderId="38" xfId="0" applyFont="1" applyFill="1" applyBorder="1" applyAlignment="1">
      <alignment horizontal="center" vertical="center" wrapText="1"/>
    </xf>
    <xf numFmtId="14" fontId="9" fillId="0" borderId="38" xfId="0" applyNumberFormat="1" applyFont="1" applyFill="1" applyBorder="1" applyAlignment="1">
      <alignment horizontal="center" vertical="center" wrapText="1"/>
    </xf>
    <xf numFmtId="0" fontId="9" fillId="0" borderId="40" xfId="0" applyFont="1" applyFill="1" applyBorder="1" applyAlignment="1">
      <alignment vertical="center" wrapText="1"/>
    </xf>
    <xf numFmtId="0" fontId="11" fillId="0" borderId="14" xfId="0" applyFont="1" applyFill="1" applyBorder="1" applyAlignment="1">
      <alignment horizontal="left" vertical="center" wrapText="1"/>
    </xf>
    <xf numFmtId="2" fontId="12" fillId="0" borderId="14" xfId="0" applyNumberFormat="1" applyFont="1" applyFill="1" applyBorder="1" applyAlignment="1">
      <alignment horizontal="center" vertical="center" wrapText="1"/>
    </xf>
    <xf numFmtId="0" fontId="9" fillId="9" borderId="0" xfId="0" applyFont="1" applyFill="1"/>
    <xf numFmtId="0" fontId="9" fillId="0" borderId="38" xfId="0" applyFont="1" applyFill="1" applyBorder="1" applyAlignment="1">
      <alignment horizontal="left" wrapText="1"/>
    </xf>
    <xf numFmtId="0" fontId="9" fillId="0" borderId="38" xfId="0" applyFont="1" applyFill="1" applyBorder="1" applyAlignment="1">
      <alignment horizontal="center" vertical="center" wrapText="1"/>
    </xf>
    <xf numFmtId="0" fontId="9" fillId="0" borderId="39" xfId="0" applyFont="1" applyFill="1" applyBorder="1" applyAlignment="1">
      <alignment horizontal="center" vertical="center" wrapText="1"/>
    </xf>
    <xf numFmtId="0" fontId="9" fillId="0" borderId="40" xfId="0" applyFont="1" applyFill="1" applyBorder="1" applyAlignment="1">
      <alignment horizontal="center" vertical="center" wrapText="1"/>
    </xf>
    <xf numFmtId="0" fontId="2" fillId="0" borderId="0" xfId="0" applyFont="1" applyAlignment="1">
      <alignment horizontal="left"/>
    </xf>
    <xf numFmtId="0" fontId="2" fillId="0" borderId="31" xfId="0" applyFont="1" applyBorder="1" applyAlignment="1">
      <alignment horizontal="left"/>
    </xf>
    <xf numFmtId="0" fontId="2" fillId="9" borderId="0" xfId="0" applyFont="1" applyFill="1" applyAlignment="1">
      <alignment horizontal="left"/>
    </xf>
    <xf numFmtId="0" fontId="9" fillId="0" borderId="30" xfId="0" applyFont="1" applyBorder="1" applyAlignment="1">
      <alignment horizontal="center" wrapText="1"/>
    </xf>
    <xf numFmtId="0" fontId="9" fillId="0" borderId="0" xfId="0" applyFont="1" applyBorder="1" applyAlignment="1">
      <alignment horizontal="center" wrapText="1"/>
    </xf>
    <xf numFmtId="0" fontId="9" fillId="0" borderId="31" xfId="0" applyFont="1" applyBorder="1" applyAlignment="1">
      <alignment horizontal="center" wrapText="1"/>
    </xf>
    <xf numFmtId="0" fontId="9" fillId="0" borderId="32" xfId="0" applyFont="1" applyBorder="1" applyAlignment="1">
      <alignment horizontal="center" wrapText="1"/>
    </xf>
    <xf numFmtId="0" fontId="9" fillId="0" borderId="33" xfId="0" applyFont="1" applyBorder="1" applyAlignment="1">
      <alignment horizontal="center" wrapText="1"/>
    </xf>
    <xf numFmtId="0" fontId="9" fillId="0" borderId="34" xfId="0" applyFont="1" applyBorder="1" applyAlignment="1">
      <alignment horizontal="center" wrapText="1"/>
    </xf>
    <xf numFmtId="0" fontId="9" fillId="0" borderId="38" xfId="0" applyFont="1" applyFill="1" applyBorder="1" applyAlignment="1">
      <alignment horizontal="left" vertical="center" wrapText="1"/>
    </xf>
    <xf numFmtId="0" fontId="9" fillId="0" borderId="39" xfId="0" applyFont="1" applyFill="1" applyBorder="1" applyAlignment="1">
      <alignment horizontal="left" vertical="center" wrapText="1"/>
    </xf>
    <xf numFmtId="0" fontId="9" fillId="0" borderId="40" xfId="0" applyFont="1" applyFill="1" applyBorder="1" applyAlignment="1">
      <alignment horizontal="left" vertical="center" wrapText="1"/>
    </xf>
    <xf numFmtId="14" fontId="9" fillId="0" borderId="38" xfId="0" applyNumberFormat="1" applyFont="1" applyFill="1" applyBorder="1" applyAlignment="1">
      <alignment horizontal="center" vertical="center" wrapText="1"/>
    </xf>
    <xf numFmtId="14" fontId="9" fillId="0" borderId="40" xfId="0" applyNumberFormat="1" applyFont="1" applyFill="1" applyBorder="1" applyAlignment="1">
      <alignment horizontal="center" vertical="center" wrapText="1"/>
    </xf>
    <xf numFmtId="2" fontId="9" fillId="0" borderId="38" xfId="0" applyNumberFormat="1" applyFont="1" applyFill="1" applyBorder="1" applyAlignment="1">
      <alignment horizontal="center" vertical="center" wrapText="1"/>
    </xf>
    <xf numFmtId="2" fontId="9" fillId="0" borderId="40" xfId="0" applyNumberFormat="1" applyFont="1" applyFill="1" applyBorder="1" applyAlignment="1">
      <alignment horizontal="center" vertical="center" wrapText="1"/>
    </xf>
    <xf numFmtId="14" fontId="9" fillId="0" borderId="39" xfId="0" applyNumberFormat="1" applyFont="1" applyFill="1" applyBorder="1" applyAlignment="1">
      <alignment horizontal="center" vertical="center" wrapText="1"/>
    </xf>
    <xf numFmtId="2" fontId="9" fillId="0" borderId="38" xfId="0" applyNumberFormat="1" applyFont="1" applyFill="1" applyBorder="1" applyAlignment="1">
      <alignment horizontal="center" vertical="center"/>
    </xf>
    <xf numFmtId="2" fontId="9" fillId="0" borderId="39" xfId="0" applyNumberFormat="1" applyFont="1" applyFill="1" applyBorder="1" applyAlignment="1">
      <alignment horizontal="center" vertical="center"/>
    </xf>
    <xf numFmtId="2" fontId="9" fillId="0" borderId="40" xfId="0" applyNumberFormat="1" applyFont="1" applyFill="1" applyBorder="1" applyAlignment="1">
      <alignment horizontal="center" vertical="center"/>
    </xf>
    <xf numFmtId="0" fontId="9" fillId="0" borderId="38" xfId="0" applyFont="1" applyFill="1" applyBorder="1" applyAlignment="1">
      <alignment horizontal="left" wrapText="1"/>
    </xf>
    <xf numFmtId="0" fontId="9" fillId="0" borderId="40" xfId="0" applyFont="1" applyFill="1" applyBorder="1" applyAlignment="1">
      <alignment horizontal="left" wrapText="1"/>
    </xf>
    <xf numFmtId="0" fontId="9" fillId="0" borderId="41" xfId="0" applyFont="1" applyBorder="1"/>
    <xf numFmtId="0" fontId="9" fillId="0" borderId="14" xfId="0" applyFont="1" applyFill="1" applyBorder="1" applyAlignment="1">
      <alignment horizontal="center" vertical="center" wrapText="1"/>
    </xf>
  </cellXfs>
  <cellStyles count="4">
    <cellStyle name="Excel_BuiltIn_Percent" xfId="2" xr:uid="{00000000-0005-0000-0000-000000000000}"/>
    <cellStyle name="Millares" xfId="3" builtinId="3"/>
    <cellStyle name="Normal" xfId="0" builtinId="0"/>
    <cellStyle name="Porcentaje" xfId="1"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9966"/>
      <rgbColor rgb="000066CC"/>
      <rgbColor rgb="00CCCCFF"/>
      <rgbColor rgb="00000080"/>
      <rgbColor rgb="00FF00FF"/>
      <rgbColor rgb="00FFFF00"/>
      <rgbColor rgb="0000FFFF"/>
      <rgbColor rgb="00800080"/>
      <rgbColor rgb="00800000"/>
      <rgbColor rgb="00008080"/>
      <rgbColor rgb="000000FF"/>
      <rgbColor rgb="0000CCCC"/>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CC00"/>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42"/>
  <sheetViews>
    <sheetView tabSelected="1" topLeftCell="B34" zoomScale="70" zoomScaleNormal="70" workbookViewId="0">
      <selection activeCell="E32" sqref="E32:E36"/>
    </sheetView>
  </sheetViews>
  <sheetFormatPr baseColWidth="10" defaultRowHeight="12.75"/>
  <cols>
    <col min="1" max="1" width="8.28515625" customWidth="1"/>
    <col min="2" max="2" width="9.85546875" style="78" customWidth="1"/>
    <col min="3" max="3" width="34.5703125" style="78" customWidth="1"/>
    <col min="4" max="4" width="17.42578125" style="78" customWidth="1"/>
    <col min="5" max="5" width="47.7109375" style="78" customWidth="1"/>
    <col min="6" max="6" width="24.5703125" style="78" customWidth="1"/>
    <col min="7" max="7" width="44.28515625" style="78" customWidth="1"/>
    <col min="8" max="8" width="33.28515625" style="78" customWidth="1"/>
    <col min="9" max="9" width="15.7109375" style="78" customWidth="1"/>
    <col min="10" max="10" width="9.28515625" style="78" customWidth="1"/>
    <col min="11" max="11" width="13.140625" style="78" customWidth="1"/>
    <col min="12" max="12" width="12.5703125" style="78" customWidth="1"/>
    <col min="13" max="13" width="10.42578125" style="78" customWidth="1"/>
    <col min="14" max="14" width="15.5703125" customWidth="1"/>
  </cols>
  <sheetData>
    <row r="1" spans="1:16" ht="15" customHeight="1">
      <c r="A1" s="66"/>
      <c r="B1" s="72"/>
      <c r="C1" s="73" t="s">
        <v>0</v>
      </c>
      <c r="D1" s="73"/>
      <c r="E1" s="73"/>
      <c r="F1" s="73"/>
      <c r="G1" s="73"/>
      <c r="H1" s="73"/>
      <c r="I1" s="73"/>
      <c r="J1" s="73"/>
      <c r="K1" s="73"/>
      <c r="L1" s="73"/>
      <c r="M1" s="73"/>
      <c r="N1" s="67"/>
    </row>
    <row r="2" spans="1:16" ht="15" customHeight="1">
      <c r="A2" s="68"/>
      <c r="B2" s="74"/>
      <c r="C2" s="75" t="s">
        <v>1</v>
      </c>
      <c r="D2" s="75"/>
      <c r="E2" s="75"/>
      <c r="F2" s="75"/>
      <c r="G2" s="75"/>
      <c r="H2" s="75"/>
      <c r="I2" s="75"/>
      <c r="J2" s="75"/>
      <c r="K2" s="75"/>
      <c r="L2" s="75"/>
      <c r="M2" s="75"/>
      <c r="N2" s="69"/>
    </row>
    <row r="3" spans="1:16" ht="15" customHeight="1">
      <c r="A3" s="68"/>
      <c r="B3" s="74"/>
      <c r="C3" s="75" t="s">
        <v>2</v>
      </c>
      <c r="D3" s="75"/>
      <c r="E3" s="75"/>
      <c r="F3" s="75"/>
      <c r="G3" s="75"/>
      <c r="H3" s="75"/>
      <c r="I3" s="75"/>
      <c r="J3" s="75"/>
      <c r="K3" s="75"/>
      <c r="L3" s="75"/>
      <c r="M3" s="75"/>
      <c r="N3" s="69"/>
    </row>
    <row r="4" spans="1:16" ht="15" customHeight="1">
      <c r="A4" s="68"/>
      <c r="B4" s="74"/>
      <c r="C4" s="75"/>
      <c r="D4" s="75"/>
      <c r="E4" s="75"/>
      <c r="F4" s="75"/>
      <c r="G4" s="75"/>
      <c r="H4" s="75"/>
      <c r="I4" s="75"/>
      <c r="J4" s="75"/>
      <c r="K4" s="75"/>
      <c r="L4" s="75"/>
      <c r="M4" s="75"/>
      <c r="N4" s="69"/>
    </row>
    <row r="5" spans="1:16" ht="15">
      <c r="A5" s="70" t="s">
        <v>3</v>
      </c>
      <c r="B5" s="76"/>
      <c r="C5" s="137" t="s">
        <v>59</v>
      </c>
      <c r="D5" s="137"/>
      <c r="E5" s="137"/>
      <c r="F5" s="137"/>
      <c r="G5" s="137"/>
      <c r="H5" s="137"/>
      <c r="I5" s="137"/>
      <c r="J5" s="137"/>
      <c r="K5" s="137"/>
      <c r="L5" s="137"/>
      <c r="M5" s="137"/>
      <c r="N5" s="138"/>
    </row>
    <row r="6" spans="1:16" ht="15">
      <c r="A6" s="71" t="s">
        <v>4</v>
      </c>
      <c r="B6" s="77"/>
      <c r="C6" s="139" t="s">
        <v>60</v>
      </c>
      <c r="D6" s="139"/>
      <c r="F6" s="74"/>
      <c r="G6" s="74"/>
      <c r="H6" s="74"/>
      <c r="I6" s="74"/>
      <c r="J6" s="74"/>
      <c r="K6" s="74"/>
      <c r="L6" s="74"/>
      <c r="M6" s="74"/>
      <c r="N6" s="69"/>
    </row>
    <row r="7" spans="1:16" ht="15">
      <c r="A7" s="71" t="s">
        <v>5</v>
      </c>
      <c r="B7" s="77"/>
      <c r="C7" s="79" t="s">
        <v>6</v>
      </c>
      <c r="F7" s="74"/>
      <c r="G7" s="74"/>
      <c r="H7" s="74"/>
      <c r="I7" s="74"/>
      <c r="J7" s="74"/>
      <c r="K7" s="74"/>
      <c r="L7" s="74"/>
      <c r="M7" s="74"/>
      <c r="N7" s="69"/>
    </row>
    <row r="8" spans="1:16" ht="15" customHeight="1">
      <c r="A8" s="71" t="s">
        <v>61</v>
      </c>
      <c r="B8" s="80"/>
      <c r="C8" s="81"/>
      <c r="D8" s="81"/>
      <c r="F8" s="82"/>
      <c r="G8" s="82"/>
      <c r="H8" s="82"/>
      <c r="I8" s="82"/>
      <c r="J8" s="82"/>
      <c r="K8" s="82"/>
      <c r="L8" s="82"/>
      <c r="M8" s="82"/>
      <c r="N8" s="69"/>
    </row>
    <row r="9" spans="1:16" ht="15" customHeight="1">
      <c r="A9" s="71" t="s">
        <v>63</v>
      </c>
      <c r="B9" s="80"/>
      <c r="C9" s="87"/>
      <c r="D9" s="87"/>
      <c r="E9" s="87"/>
      <c r="F9" s="87"/>
      <c r="G9" s="83"/>
      <c r="H9" s="84"/>
      <c r="I9" s="82"/>
      <c r="J9" s="82"/>
      <c r="K9" s="82"/>
      <c r="L9" s="82"/>
      <c r="M9" s="82"/>
      <c r="N9" s="69"/>
    </row>
    <row r="10" spans="1:16" ht="18" customHeight="1">
      <c r="A10" s="71" t="s">
        <v>64</v>
      </c>
      <c r="B10" s="85"/>
      <c r="C10" s="94">
        <v>43805</v>
      </c>
      <c r="D10" s="79"/>
      <c r="F10" s="84"/>
      <c r="G10" s="84"/>
      <c r="H10" s="84"/>
      <c r="K10" s="84"/>
      <c r="L10" s="86"/>
      <c r="M10" s="84"/>
      <c r="N10" s="69"/>
    </row>
    <row r="11" spans="1:16" ht="7.5" customHeight="1" thickBot="1">
      <c r="A11" s="68"/>
      <c r="N11" s="69"/>
    </row>
    <row r="12" spans="1:16" ht="72.75" customHeight="1">
      <c r="A12" s="89" t="s">
        <v>7</v>
      </c>
      <c r="B12" s="90" t="s">
        <v>8</v>
      </c>
      <c r="C12" s="90" t="s">
        <v>66</v>
      </c>
      <c r="D12" s="90" t="s">
        <v>9</v>
      </c>
      <c r="E12" s="90" t="s">
        <v>10</v>
      </c>
      <c r="F12" s="91" t="s">
        <v>11</v>
      </c>
      <c r="G12" s="91" t="s">
        <v>12</v>
      </c>
      <c r="H12" s="91" t="s">
        <v>13</v>
      </c>
      <c r="I12" s="91" t="s">
        <v>14</v>
      </c>
      <c r="J12" s="91" t="s">
        <v>15</v>
      </c>
      <c r="K12" s="91" t="s">
        <v>16</v>
      </c>
      <c r="L12" s="91" t="s">
        <v>17</v>
      </c>
      <c r="M12" s="92" t="s">
        <v>18</v>
      </c>
      <c r="N12" s="93" t="s">
        <v>19</v>
      </c>
      <c r="O12" s="1"/>
      <c r="P12" s="65"/>
    </row>
    <row r="13" spans="1:16" ht="248.25" customHeight="1">
      <c r="A13" s="117">
        <v>1</v>
      </c>
      <c r="B13" s="114">
        <v>1802002</v>
      </c>
      <c r="C13" s="95" t="s">
        <v>65</v>
      </c>
      <c r="D13" s="96" t="s">
        <v>111</v>
      </c>
      <c r="E13" s="96" t="s">
        <v>144</v>
      </c>
      <c r="F13" s="97" t="s">
        <v>67</v>
      </c>
      <c r="G13" s="98" t="s">
        <v>113</v>
      </c>
      <c r="H13" s="99" t="s">
        <v>70</v>
      </c>
      <c r="I13" s="100" t="s">
        <v>115</v>
      </c>
      <c r="J13" s="100">
        <v>12</v>
      </c>
      <c r="K13" s="101">
        <v>43831</v>
      </c>
      <c r="L13" s="101">
        <v>44196</v>
      </c>
      <c r="M13" s="102">
        <v>54</v>
      </c>
      <c r="N13" s="97" t="s">
        <v>62</v>
      </c>
      <c r="O13" s="1"/>
    </row>
    <row r="14" spans="1:16" ht="360" customHeight="1">
      <c r="A14" s="117">
        <v>1</v>
      </c>
      <c r="B14" s="114">
        <v>1802002</v>
      </c>
      <c r="C14" s="112" t="s">
        <v>163</v>
      </c>
      <c r="D14" s="113" t="s">
        <v>111</v>
      </c>
      <c r="E14" s="96" t="s">
        <v>112</v>
      </c>
      <c r="F14" s="97" t="s">
        <v>67</v>
      </c>
      <c r="G14" s="98" t="s">
        <v>114</v>
      </c>
      <c r="H14" s="99" t="s">
        <v>70</v>
      </c>
      <c r="I14" s="100" t="s">
        <v>115</v>
      </c>
      <c r="J14" s="100">
        <v>12</v>
      </c>
      <c r="K14" s="101">
        <v>43831</v>
      </c>
      <c r="L14" s="101">
        <v>44196</v>
      </c>
      <c r="M14" s="102">
        <v>54</v>
      </c>
      <c r="N14" s="97" t="s">
        <v>116</v>
      </c>
      <c r="O14" s="1"/>
    </row>
    <row r="15" spans="1:16" ht="171" customHeight="1">
      <c r="A15" s="127">
        <v>1</v>
      </c>
      <c r="B15" s="114">
        <v>1802002</v>
      </c>
      <c r="C15" s="103" t="s">
        <v>145</v>
      </c>
      <c r="D15" s="103" t="s">
        <v>68</v>
      </c>
      <c r="E15" s="103" t="s">
        <v>71</v>
      </c>
      <c r="F15" s="104" t="s">
        <v>67</v>
      </c>
      <c r="G15" s="104" t="s">
        <v>72</v>
      </c>
      <c r="H15" s="104" t="s">
        <v>70</v>
      </c>
      <c r="I15" s="100" t="s">
        <v>115</v>
      </c>
      <c r="J15" s="106">
        <v>12</v>
      </c>
      <c r="K15" s="105">
        <v>43831</v>
      </c>
      <c r="L15" s="105">
        <v>44196</v>
      </c>
      <c r="M15" s="115">
        <v>54</v>
      </c>
      <c r="N15" s="104" t="s">
        <v>69</v>
      </c>
      <c r="O15" s="88"/>
    </row>
    <row r="16" spans="1:16" ht="303" customHeight="1">
      <c r="A16" s="117">
        <v>1</v>
      </c>
      <c r="B16" s="127"/>
      <c r="C16" s="109" t="s">
        <v>146</v>
      </c>
      <c r="D16" s="116" t="s">
        <v>118</v>
      </c>
      <c r="E16" s="130" t="s">
        <v>119</v>
      </c>
      <c r="F16" s="109" t="s">
        <v>67</v>
      </c>
      <c r="G16" s="116" t="s">
        <v>147</v>
      </c>
      <c r="H16" s="110" t="s">
        <v>148</v>
      </c>
      <c r="I16" s="108" t="s">
        <v>115</v>
      </c>
      <c r="J16" s="108">
        <v>12</v>
      </c>
      <c r="K16" s="118">
        <v>43831</v>
      </c>
      <c r="L16" s="118">
        <v>44196</v>
      </c>
      <c r="M16" s="131">
        <f>(+L16-K16)/7</f>
        <v>52.142857142857146</v>
      </c>
      <c r="N16" s="108" t="s">
        <v>73</v>
      </c>
      <c r="O16" s="88"/>
    </row>
    <row r="17" spans="1:15" ht="165" customHeight="1">
      <c r="A17" s="134">
        <v>1</v>
      </c>
      <c r="B17" s="134">
        <v>1803100</v>
      </c>
      <c r="C17" s="146" t="s">
        <v>165</v>
      </c>
      <c r="D17" s="134" t="s">
        <v>79</v>
      </c>
      <c r="E17" s="146" t="s">
        <v>164</v>
      </c>
      <c r="F17" s="119" t="s">
        <v>67</v>
      </c>
      <c r="G17" s="134" t="s">
        <v>149</v>
      </c>
      <c r="H17" s="134" t="s">
        <v>80</v>
      </c>
      <c r="I17" s="134" t="s">
        <v>115</v>
      </c>
      <c r="J17" s="134">
        <v>12</v>
      </c>
      <c r="K17" s="149">
        <v>43466</v>
      </c>
      <c r="L17" s="149">
        <v>44196</v>
      </c>
      <c r="M17" s="154">
        <v>52</v>
      </c>
      <c r="N17" s="134" t="s">
        <v>81</v>
      </c>
      <c r="O17" s="88"/>
    </row>
    <row r="18" spans="1:15" ht="137.25" customHeight="1">
      <c r="A18" s="135"/>
      <c r="B18" s="135"/>
      <c r="C18" s="147"/>
      <c r="D18" s="135"/>
      <c r="E18" s="147"/>
      <c r="F18" s="109" t="s">
        <v>82</v>
      </c>
      <c r="G18" s="135"/>
      <c r="H18" s="135"/>
      <c r="I18" s="135"/>
      <c r="J18" s="135"/>
      <c r="K18" s="153"/>
      <c r="L18" s="153"/>
      <c r="M18" s="155"/>
      <c r="N18" s="135"/>
    </row>
    <row r="19" spans="1:15" ht="198.75" customHeight="1">
      <c r="A19" s="136"/>
      <c r="B19" s="136"/>
      <c r="C19" s="129" t="s">
        <v>162</v>
      </c>
      <c r="D19" s="129"/>
      <c r="E19" s="148"/>
      <c r="F19" s="109" t="s">
        <v>83</v>
      </c>
      <c r="G19" s="136"/>
      <c r="H19" s="136"/>
      <c r="I19" s="136"/>
      <c r="J19" s="136"/>
      <c r="K19" s="150"/>
      <c r="L19" s="150"/>
      <c r="M19" s="156"/>
      <c r="N19" s="136"/>
    </row>
    <row r="20" spans="1:15" ht="145.5" customHeight="1">
      <c r="A20" s="134">
        <v>2</v>
      </c>
      <c r="B20" s="134">
        <v>1404004</v>
      </c>
      <c r="C20" s="157" t="s">
        <v>171</v>
      </c>
      <c r="D20" s="134" t="s">
        <v>74</v>
      </c>
      <c r="E20" s="134" t="s">
        <v>75</v>
      </c>
      <c r="F20" s="109" t="s">
        <v>150</v>
      </c>
      <c r="G20" s="134" t="s">
        <v>76</v>
      </c>
      <c r="H20" s="110" t="s">
        <v>77</v>
      </c>
      <c r="I20" s="108" t="s">
        <v>120</v>
      </c>
      <c r="J20" s="108">
        <v>2</v>
      </c>
      <c r="K20" s="149">
        <v>43805</v>
      </c>
      <c r="L20" s="149">
        <v>44170</v>
      </c>
      <c r="M20" s="154">
        <f>(+L20-K20)/7</f>
        <v>52.142857142857146</v>
      </c>
      <c r="N20" s="134" t="s">
        <v>170</v>
      </c>
      <c r="O20" s="88"/>
    </row>
    <row r="21" spans="1:15" ht="180" customHeight="1">
      <c r="A21" s="136"/>
      <c r="B21" s="136"/>
      <c r="C21" s="158"/>
      <c r="D21" s="136"/>
      <c r="E21" s="136"/>
      <c r="F21" s="109" t="s">
        <v>166</v>
      </c>
      <c r="G21" s="136"/>
      <c r="H21" s="110" t="s">
        <v>167</v>
      </c>
      <c r="I21" s="108" t="s">
        <v>121</v>
      </c>
      <c r="J21" s="120">
        <v>1</v>
      </c>
      <c r="K21" s="150"/>
      <c r="L21" s="150"/>
      <c r="M21" s="156"/>
      <c r="N21" s="136"/>
      <c r="O21" s="88"/>
    </row>
    <row r="22" spans="1:15" ht="145.5" customHeight="1">
      <c r="A22" s="108">
        <v>3</v>
      </c>
      <c r="B22" s="110">
        <v>1802006</v>
      </c>
      <c r="C22" s="110" t="s">
        <v>122</v>
      </c>
      <c r="D22" s="108" t="s">
        <v>89</v>
      </c>
      <c r="E22" s="108" t="s">
        <v>90</v>
      </c>
      <c r="F22" s="108" t="s">
        <v>91</v>
      </c>
      <c r="G22" s="108" t="s">
        <v>92</v>
      </c>
      <c r="H22" s="108" t="s">
        <v>94</v>
      </c>
      <c r="I22" s="108" t="s">
        <v>110</v>
      </c>
      <c r="J22" s="108">
        <v>12</v>
      </c>
      <c r="K22" s="121">
        <v>43805</v>
      </c>
      <c r="L22" s="121">
        <v>44170</v>
      </c>
      <c r="M22" s="122">
        <v>52</v>
      </c>
      <c r="N22" s="108" t="s">
        <v>93</v>
      </c>
      <c r="O22" s="88"/>
    </row>
    <row r="23" spans="1:15" ht="117.75" customHeight="1">
      <c r="A23" s="134">
        <v>3</v>
      </c>
      <c r="B23" s="134">
        <v>1802006</v>
      </c>
      <c r="C23" s="134" t="s">
        <v>124</v>
      </c>
      <c r="D23" s="134" t="s">
        <v>125</v>
      </c>
      <c r="E23" s="134" t="s">
        <v>126</v>
      </c>
      <c r="F23" s="108" t="s">
        <v>168</v>
      </c>
      <c r="G23" s="134" t="s">
        <v>123</v>
      </c>
      <c r="H23" s="108" t="s">
        <v>151</v>
      </c>
      <c r="I23" s="127" t="s">
        <v>117</v>
      </c>
      <c r="J23" s="127">
        <v>1</v>
      </c>
      <c r="K23" s="121">
        <v>43805</v>
      </c>
      <c r="L23" s="121">
        <v>43921</v>
      </c>
      <c r="M23" s="123">
        <v>17.29</v>
      </c>
      <c r="N23" s="134" t="s">
        <v>116</v>
      </c>
      <c r="O23" s="88"/>
    </row>
    <row r="24" spans="1:15" ht="108" customHeight="1">
      <c r="A24" s="135"/>
      <c r="B24" s="135"/>
      <c r="C24" s="135"/>
      <c r="D24" s="135"/>
      <c r="E24" s="135"/>
      <c r="F24" s="108" t="s">
        <v>127</v>
      </c>
      <c r="G24" s="135"/>
      <c r="H24" s="108" t="s">
        <v>130</v>
      </c>
      <c r="I24" s="127" t="s">
        <v>128</v>
      </c>
      <c r="J24" s="127">
        <v>12</v>
      </c>
      <c r="K24" s="128">
        <v>43805</v>
      </c>
      <c r="L24" s="128">
        <v>44170</v>
      </c>
      <c r="M24" s="123">
        <v>52</v>
      </c>
      <c r="N24" s="135"/>
      <c r="O24" s="88"/>
    </row>
    <row r="25" spans="1:15" ht="121.5" customHeight="1">
      <c r="A25" s="135"/>
      <c r="B25" s="135"/>
      <c r="C25" s="135"/>
      <c r="D25" s="135"/>
      <c r="E25" s="135"/>
      <c r="F25" s="108" t="s">
        <v>129</v>
      </c>
      <c r="G25" s="135"/>
      <c r="H25" s="108" t="s">
        <v>131</v>
      </c>
      <c r="I25" s="127" t="s">
        <v>132</v>
      </c>
      <c r="J25" s="127">
        <v>12</v>
      </c>
      <c r="K25" s="128">
        <v>43805</v>
      </c>
      <c r="L25" s="128">
        <v>44170</v>
      </c>
      <c r="M25" s="123">
        <v>52</v>
      </c>
      <c r="N25" s="135"/>
      <c r="O25" s="88"/>
    </row>
    <row r="26" spans="1:15" ht="111" customHeight="1">
      <c r="A26" s="136"/>
      <c r="B26" s="136"/>
      <c r="C26" s="136"/>
      <c r="D26" s="136"/>
      <c r="E26" s="136"/>
      <c r="F26" s="108" t="s">
        <v>133</v>
      </c>
      <c r="G26" s="136"/>
      <c r="H26" s="108" t="s">
        <v>152</v>
      </c>
      <c r="I26" s="127" t="s">
        <v>169</v>
      </c>
      <c r="J26" s="127">
        <v>12</v>
      </c>
      <c r="K26" s="128">
        <v>43805</v>
      </c>
      <c r="L26" s="128">
        <v>44170</v>
      </c>
      <c r="M26" s="123">
        <v>52</v>
      </c>
      <c r="N26" s="136"/>
      <c r="O26" s="88"/>
    </row>
    <row r="27" spans="1:15" ht="153.75" customHeight="1">
      <c r="A27" s="134" t="s">
        <v>180</v>
      </c>
      <c r="B27" s="134"/>
      <c r="C27" s="146" t="s">
        <v>172</v>
      </c>
      <c r="D27" s="134" t="s">
        <v>173</v>
      </c>
      <c r="E27" s="134" t="s">
        <v>174</v>
      </c>
      <c r="F27" s="108" t="s">
        <v>95</v>
      </c>
      <c r="G27" s="133" t="s">
        <v>96</v>
      </c>
      <c r="H27" s="119" t="s">
        <v>134</v>
      </c>
      <c r="I27" s="134" t="s">
        <v>175</v>
      </c>
      <c r="J27" s="134" t="s">
        <v>176</v>
      </c>
      <c r="K27" s="149" t="s">
        <v>177</v>
      </c>
      <c r="L27" s="149" t="s">
        <v>178</v>
      </c>
      <c r="M27" s="151" t="s">
        <v>179</v>
      </c>
      <c r="N27" s="134" t="s">
        <v>186</v>
      </c>
      <c r="O27" s="88"/>
    </row>
    <row r="28" spans="1:15" ht="143.25" customHeight="1">
      <c r="A28" s="136"/>
      <c r="B28" s="136"/>
      <c r="C28" s="148"/>
      <c r="D28" s="136"/>
      <c r="E28" s="136"/>
      <c r="F28" s="108" t="s">
        <v>97</v>
      </c>
      <c r="G28" s="129"/>
      <c r="H28" s="108" t="s">
        <v>98</v>
      </c>
      <c r="I28" s="136"/>
      <c r="J28" s="136"/>
      <c r="K28" s="150"/>
      <c r="L28" s="150"/>
      <c r="M28" s="152"/>
      <c r="N28" s="136"/>
      <c r="O28" s="88"/>
    </row>
    <row r="29" spans="1:15" ht="165" customHeight="1">
      <c r="A29" s="108">
        <v>5</v>
      </c>
      <c r="B29" s="110"/>
      <c r="C29" s="110" t="s">
        <v>135</v>
      </c>
      <c r="D29" s="108" t="s">
        <v>99</v>
      </c>
      <c r="E29" s="108" t="s">
        <v>100</v>
      </c>
      <c r="F29" s="108" t="s">
        <v>101</v>
      </c>
      <c r="G29" s="108" t="s">
        <v>102</v>
      </c>
      <c r="H29" s="108" t="s">
        <v>136</v>
      </c>
      <c r="I29" s="108" t="s">
        <v>137</v>
      </c>
      <c r="J29" s="108">
        <v>6</v>
      </c>
      <c r="K29" s="121">
        <v>43805</v>
      </c>
      <c r="L29" s="121">
        <v>44170</v>
      </c>
      <c r="M29" s="122">
        <v>52</v>
      </c>
      <c r="N29" s="108" t="s">
        <v>93</v>
      </c>
      <c r="O29" s="88"/>
    </row>
    <row r="30" spans="1:15" ht="145.5" customHeight="1">
      <c r="A30" s="134">
        <v>6</v>
      </c>
      <c r="B30" s="134">
        <v>1902003</v>
      </c>
      <c r="C30" s="134" t="s">
        <v>140</v>
      </c>
      <c r="D30" s="134" t="s">
        <v>84</v>
      </c>
      <c r="E30" s="134" t="s">
        <v>85</v>
      </c>
      <c r="F30" s="134" t="s">
        <v>141</v>
      </c>
      <c r="G30" s="134" t="s">
        <v>86</v>
      </c>
      <c r="H30" s="109" t="s">
        <v>87</v>
      </c>
      <c r="I30" s="108" t="s">
        <v>143</v>
      </c>
      <c r="J30" s="108">
        <v>3</v>
      </c>
      <c r="K30" s="121">
        <v>43805</v>
      </c>
      <c r="L30" s="121">
        <v>44170</v>
      </c>
      <c r="M30" s="124">
        <f>(+L30-K30)/7</f>
        <v>52.142857142857146</v>
      </c>
      <c r="N30" s="108" t="s">
        <v>78</v>
      </c>
      <c r="O30" s="88"/>
    </row>
    <row r="31" spans="1:15" ht="187.5" customHeight="1">
      <c r="A31" s="136"/>
      <c r="B31" s="136"/>
      <c r="C31" s="136"/>
      <c r="D31" s="136"/>
      <c r="E31" s="136"/>
      <c r="F31" s="136"/>
      <c r="G31" s="136"/>
      <c r="H31" s="109" t="s">
        <v>142</v>
      </c>
      <c r="I31" s="108" t="s">
        <v>88</v>
      </c>
      <c r="J31" s="108">
        <v>1</v>
      </c>
      <c r="K31" s="121">
        <v>43805</v>
      </c>
      <c r="L31" s="121">
        <v>44170</v>
      </c>
      <c r="M31" s="124">
        <f>(+L31-K31)/7</f>
        <v>52.142857142857146</v>
      </c>
      <c r="N31" s="108" t="s">
        <v>78</v>
      </c>
      <c r="O31" s="88"/>
    </row>
    <row r="32" spans="1:15" ht="207" customHeight="1">
      <c r="A32" s="134">
        <v>7</v>
      </c>
      <c r="B32" s="134">
        <v>1908003</v>
      </c>
      <c r="C32" s="146" t="s">
        <v>181</v>
      </c>
      <c r="D32" s="134" t="s">
        <v>182</v>
      </c>
      <c r="E32" s="160" t="s">
        <v>153</v>
      </c>
      <c r="F32" s="108" t="s">
        <v>103</v>
      </c>
      <c r="G32" s="108" t="s">
        <v>107</v>
      </c>
      <c r="H32" s="108" t="s">
        <v>109</v>
      </c>
      <c r="I32" s="108" t="s">
        <v>108</v>
      </c>
      <c r="J32" s="108">
        <v>4</v>
      </c>
      <c r="K32" s="121">
        <v>43805</v>
      </c>
      <c r="L32" s="121">
        <v>44170</v>
      </c>
      <c r="M32" s="122">
        <v>52</v>
      </c>
      <c r="N32" s="108" t="s">
        <v>104</v>
      </c>
      <c r="O32" s="88"/>
    </row>
    <row r="33" spans="1:15" ht="81" customHeight="1">
      <c r="A33" s="135"/>
      <c r="B33" s="135"/>
      <c r="C33" s="147"/>
      <c r="D33" s="135"/>
      <c r="E33" s="160"/>
      <c r="F33" s="134" t="s">
        <v>183</v>
      </c>
      <c r="G33" s="108" t="s">
        <v>154</v>
      </c>
      <c r="H33" s="134" t="s">
        <v>156</v>
      </c>
      <c r="I33" s="134" t="s">
        <v>184</v>
      </c>
      <c r="J33" s="134">
        <v>12</v>
      </c>
      <c r="K33" s="149">
        <v>43805</v>
      </c>
      <c r="L33" s="149">
        <v>44170</v>
      </c>
      <c r="M33" s="154">
        <f>(+L33-K33)/7</f>
        <v>52.142857142857146</v>
      </c>
      <c r="N33" s="134" t="s">
        <v>185</v>
      </c>
      <c r="O33" s="88"/>
    </row>
    <row r="34" spans="1:15" ht="74.25" customHeight="1">
      <c r="A34" s="135"/>
      <c r="B34" s="135"/>
      <c r="C34" s="147"/>
      <c r="D34" s="135"/>
      <c r="E34" s="160"/>
      <c r="F34" s="135"/>
      <c r="G34" s="108" t="s">
        <v>155</v>
      </c>
      <c r="H34" s="136"/>
      <c r="I34" s="135"/>
      <c r="J34" s="135"/>
      <c r="K34" s="153"/>
      <c r="L34" s="153"/>
      <c r="M34" s="155"/>
      <c r="N34" s="135"/>
      <c r="O34" s="88"/>
    </row>
    <row r="35" spans="1:15" s="111" customFormat="1" ht="66" customHeight="1">
      <c r="A35" s="135"/>
      <c r="B35" s="135"/>
      <c r="C35" s="147"/>
      <c r="D35" s="135"/>
      <c r="E35" s="160"/>
      <c r="F35" s="135"/>
      <c r="G35" s="134" t="s">
        <v>158</v>
      </c>
      <c r="H35" s="134" t="s">
        <v>159</v>
      </c>
      <c r="I35" s="135"/>
      <c r="J35" s="135"/>
      <c r="K35" s="153"/>
      <c r="L35" s="153"/>
      <c r="M35" s="155"/>
      <c r="N35" s="135"/>
    </row>
    <row r="36" spans="1:15" s="111" customFormat="1" ht="50.25" customHeight="1">
      <c r="A36" s="135"/>
      <c r="B36" s="135"/>
      <c r="C36" s="147"/>
      <c r="D36" s="135"/>
      <c r="E36" s="160"/>
      <c r="F36" s="136"/>
      <c r="G36" s="136"/>
      <c r="H36" s="136"/>
      <c r="I36" s="136"/>
      <c r="J36" s="136"/>
      <c r="K36" s="150"/>
      <c r="L36" s="150"/>
      <c r="M36" s="156"/>
      <c r="N36" s="136"/>
    </row>
    <row r="37" spans="1:15" s="111" customFormat="1" ht="176.25" customHeight="1">
      <c r="A37" s="136"/>
      <c r="B37" s="136"/>
      <c r="C37" s="148"/>
      <c r="D37" s="136"/>
      <c r="E37" s="129"/>
      <c r="F37" s="108" t="s">
        <v>105</v>
      </c>
      <c r="G37" s="108" t="s">
        <v>106</v>
      </c>
      <c r="H37" s="108" t="s">
        <v>160</v>
      </c>
      <c r="I37" s="108" t="s">
        <v>161</v>
      </c>
      <c r="J37" s="108">
        <v>12</v>
      </c>
      <c r="K37" s="121">
        <v>43805</v>
      </c>
      <c r="L37" s="121">
        <v>44170</v>
      </c>
      <c r="M37" s="124">
        <f t="shared" ref="M37" si="0">(+L37-K37)/7</f>
        <v>52.142857142857146</v>
      </c>
      <c r="N37" s="108" t="s">
        <v>157</v>
      </c>
    </row>
    <row r="38" spans="1:15" s="111" customFormat="1" ht="53.25" customHeight="1">
      <c r="A38" s="107"/>
      <c r="B38" s="107"/>
      <c r="C38" s="107"/>
      <c r="D38" s="107"/>
      <c r="E38" s="107"/>
      <c r="F38" s="107"/>
      <c r="G38" s="107"/>
      <c r="H38" s="107"/>
      <c r="I38" s="107"/>
      <c r="J38" s="107"/>
      <c r="K38" s="125"/>
      <c r="L38" s="125"/>
      <c r="M38" s="126"/>
      <c r="N38" s="107"/>
      <c r="O38" s="159"/>
    </row>
    <row r="39" spans="1:15" ht="19.5" customHeight="1">
      <c r="A39" s="140" t="s">
        <v>138</v>
      </c>
      <c r="B39" s="141"/>
      <c r="C39" s="141"/>
      <c r="D39" s="141"/>
      <c r="E39" s="141"/>
      <c r="F39" s="141"/>
      <c r="G39" s="141"/>
      <c r="H39" s="141"/>
      <c r="I39" s="141"/>
      <c r="J39" s="141"/>
      <c r="K39" s="141"/>
      <c r="L39" s="141"/>
      <c r="M39" s="141"/>
      <c r="N39" s="142"/>
    </row>
    <row r="40" spans="1:15" ht="34.5" customHeight="1" thickBot="1">
      <c r="A40" s="143" t="s">
        <v>139</v>
      </c>
      <c r="B40" s="144"/>
      <c r="C40" s="144"/>
      <c r="D40" s="144"/>
      <c r="E40" s="144"/>
      <c r="F40" s="144"/>
      <c r="G40" s="144"/>
      <c r="H40" s="144"/>
      <c r="I40" s="144"/>
      <c r="J40" s="144"/>
      <c r="K40" s="144"/>
      <c r="L40" s="144"/>
      <c r="M40" s="144"/>
      <c r="N40" s="145"/>
    </row>
    <row r="41" spans="1:15" ht="15">
      <c r="A41" s="111"/>
      <c r="B41" s="132"/>
      <c r="C41" s="132"/>
      <c r="D41" s="132"/>
      <c r="E41" s="132"/>
      <c r="F41" s="132"/>
      <c r="G41" s="132"/>
      <c r="H41" s="132"/>
      <c r="I41" s="132"/>
      <c r="J41" s="132"/>
      <c r="K41" s="132"/>
      <c r="L41" s="132"/>
      <c r="M41" s="132"/>
      <c r="N41" s="111"/>
    </row>
    <row r="42" spans="1:15" ht="15">
      <c r="A42" s="111"/>
      <c r="B42" s="132"/>
      <c r="C42" s="132"/>
      <c r="D42" s="132"/>
      <c r="E42" s="132"/>
      <c r="F42" s="132"/>
      <c r="G42" s="132"/>
      <c r="H42" s="132"/>
      <c r="I42" s="132"/>
      <c r="J42" s="132"/>
      <c r="K42" s="132"/>
      <c r="L42" s="132"/>
      <c r="M42" s="132"/>
      <c r="N42" s="111"/>
    </row>
  </sheetData>
  <mergeCells count="67">
    <mergeCell ref="E20:E21"/>
    <mergeCell ref="D20:D21"/>
    <mergeCell ref="C20:C21"/>
    <mergeCell ref="A20:A21"/>
    <mergeCell ref="B20:B21"/>
    <mergeCell ref="L17:L19"/>
    <mergeCell ref="M17:M19"/>
    <mergeCell ref="N17:N19"/>
    <mergeCell ref="G20:G21"/>
    <mergeCell ref="K20:K21"/>
    <mergeCell ref="L20:L21"/>
    <mergeCell ref="N20:N21"/>
    <mergeCell ref="M20:M21"/>
    <mergeCell ref="B17:B19"/>
    <mergeCell ref="I17:I19"/>
    <mergeCell ref="J17:J19"/>
    <mergeCell ref="K17:K19"/>
    <mergeCell ref="D17:D18"/>
    <mergeCell ref="C17:C18"/>
    <mergeCell ref="L33:L36"/>
    <mergeCell ref="M33:M36"/>
    <mergeCell ref="N33:N36"/>
    <mergeCell ref="G35:G36"/>
    <mergeCell ref="H35:H36"/>
    <mergeCell ref="H33:H34"/>
    <mergeCell ref="I33:I36"/>
    <mergeCell ref="J33:J36"/>
    <mergeCell ref="K33:K36"/>
    <mergeCell ref="K27:K28"/>
    <mergeCell ref="L27:L28"/>
    <mergeCell ref="N27:N28"/>
    <mergeCell ref="M27:M28"/>
    <mergeCell ref="I27:I28"/>
    <mergeCell ref="A32:A37"/>
    <mergeCell ref="B32:B37"/>
    <mergeCell ref="B27:B28"/>
    <mergeCell ref="F33:F36"/>
    <mergeCell ref="F30:F31"/>
    <mergeCell ref="B30:B31"/>
    <mergeCell ref="C30:C31"/>
    <mergeCell ref="D30:D31"/>
    <mergeCell ref="E30:E31"/>
    <mergeCell ref="A30:A31"/>
    <mergeCell ref="C32:C37"/>
    <mergeCell ref="D32:D37"/>
    <mergeCell ref="E32:E36"/>
    <mergeCell ref="C5:N5"/>
    <mergeCell ref="C6:D6"/>
    <mergeCell ref="A39:N39"/>
    <mergeCell ref="A40:N40"/>
    <mergeCell ref="A17:A19"/>
    <mergeCell ref="E17:E19"/>
    <mergeCell ref="G17:G19"/>
    <mergeCell ref="H17:H19"/>
    <mergeCell ref="G30:G31"/>
    <mergeCell ref="A27:A28"/>
    <mergeCell ref="C27:C28"/>
    <mergeCell ref="D27:D28"/>
    <mergeCell ref="E27:E28"/>
    <mergeCell ref="J27:J28"/>
    <mergeCell ref="E23:E26"/>
    <mergeCell ref="G23:G26"/>
    <mergeCell ref="N23:N26"/>
    <mergeCell ref="A23:A26"/>
    <mergeCell ref="B23:B26"/>
    <mergeCell ref="C23:C26"/>
    <mergeCell ref="D23:D26"/>
  </mergeCells>
  <dataValidations count="1">
    <dataValidation type="textLength" allowBlank="1" showInputMessage="1" showErrorMessage="1" errorTitle="Entrada no válida" error="Escriba un texto  Maximo 390 Caracteres" promptTitle="Cualquier contenido Maximo 390 Caracteres" prompt=" Registre DE MANERA BREVE las actividades a desarrollar para el cumplimiento de la Acción  de mejoramiento.  Insterte UNA FILA  por ACTIVIDAD. (MÁX. 390 CARACTERES)" sqref="H20:H29" xr:uid="{00000000-0002-0000-0000-000000000000}">
      <formula1>0</formula1>
      <formula2>390</formula2>
    </dataValidation>
  </dataValidations>
  <printOptions horizontalCentered="1" verticalCentered="1"/>
  <pageMargins left="1.1000000000000001" right="0.12" top="0.6692913385826772" bottom="0.11811023622047245" header="0.26" footer="0"/>
  <pageSetup paperSize="5" scale="55" firstPageNumber="0" orientation="landscape" r:id="rId1"/>
  <headerFooter alignWithMargins="0">
    <oddHeader>&amp;C&amp;"Times New Roman,Normal"&amp;12&amp;A</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25"/>
  <sheetViews>
    <sheetView topLeftCell="A17" workbookViewId="0">
      <selection activeCell="A41" sqref="A41"/>
    </sheetView>
  </sheetViews>
  <sheetFormatPr baseColWidth="10" defaultRowHeight="12.75"/>
  <cols>
    <col min="2" max="2" width="10.28515625" customWidth="1"/>
    <col min="3" max="3" width="13.140625" customWidth="1"/>
    <col min="4" max="4" width="12.28515625" customWidth="1"/>
    <col min="5" max="5" width="12.85546875" customWidth="1"/>
    <col min="6" max="6" width="16.42578125" customWidth="1"/>
    <col min="7" max="8" width="12.7109375" customWidth="1"/>
    <col min="9" max="9" width="13.42578125" customWidth="1"/>
    <col min="11" max="11" width="12.85546875" customWidth="1"/>
    <col min="12" max="12" width="12.42578125" customWidth="1"/>
    <col min="16" max="16" width="12.42578125" customWidth="1"/>
    <col min="17" max="17" width="15.42578125" customWidth="1"/>
    <col min="18" max="18" width="14.140625" customWidth="1"/>
    <col min="19" max="19" width="15" customWidth="1"/>
    <col min="20" max="20" width="15.42578125" customWidth="1"/>
  </cols>
  <sheetData>
    <row r="1" spans="1:20" ht="14.25" customHeight="1">
      <c r="B1" s="4"/>
      <c r="C1" s="41" t="s">
        <v>20</v>
      </c>
      <c r="D1" s="41"/>
      <c r="E1" s="41"/>
      <c r="F1" s="41"/>
      <c r="G1" s="41"/>
      <c r="H1" s="41"/>
      <c r="I1" s="41"/>
      <c r="J1" s="41"/>
      <c r="K1" s="41"/>
      <c r="L1" s="41"/>
      <c r="M1" s="41"/>
      <c r="N1" s="41"/>
      <c r="O1" s="41"/>
      <c r="P1" s="41"/>
      <c r="Q1" s="41"/>
      <c r="R1" s="41"/>
    </row>
    <row r="2" spans="1:20" ht="15" customHeight="1">
      <c r="B2" s="4"/>
      <c r="C2" s="41" t="s">
        <v>1</v>
      </c>
      <c r="D2" s="41"/>
      <c r="E2" s="41"/>
      <c r="F2" s="41"/>
      <c r="G2" s="41"/>
      <c r="H2" s="41"/>
      <c r="I2" s="41"/>
      <c r="J2" s="41"/>
      <c r="K2" s="41"/>
      <c r="L2" s="41"/>
      <c r="M2" s="41"/>
      <c r="N2" s="41"/>
      <c r="O2" s="41"/>
      <c r="P2" s="41"/>
      <c r="Q2" s="41"/>
      <c r="R2" s="41"/>
    </row>
    <row r="3" spans="1:20" ht="15" customHeight="1">
      <c r="B3" s="4"/>
      <c r="C3" s="41" t="s">
        <v>21</v>
      </c>
      <c r="D3" s="41"/>
      <c r="E3" s="41"/>
      <c r="F3" s="41"/>
      <c r="G3" s="41"/>
      <c r="H3" s="41"/>
      <c r="I3" s="41"/>
      <c r="J3" s="41"/>
      <c r="K3" s="41"/>
      <c r="L3" s="41"/>
      <c r="M3" s="41"/>
      <c r="N3" s="41"/>
      <c r="O3" s="41"/>
      <c r="P3" s="41"/>
      <c r="Q3" s="41"/>
      <c r="R3" s="41"/>
    </row>
    <row r="4" spans="1:20" ht="15">
      <c r="A4" s="5" t="s">
        <v>3</v>
      </c>
      <c r="B4" s="5"/>
      <c r="C4" s="5"/>
      <c r="D4" s="1"/>
      <c r="G4" s="1"/>
      <c r="H4" s="1"/>
      <c r="I4" s="1"/>
      <c r="J4" s="1"/>
      <c r="K4" s="1"/>
      <c r="L4" s="1"/>
      <c r="M4" s="6"/>
      <c r="N4" s="6"/>
      <c r="O4" s="6"/>
      <c r="P4" s="6"/>
      <c r="Q4" s="6"/>
      <c r="R4" s="6"/>
    </row>
    <row r="5" spans="1:20" ht="15">
      <c r="A5" s="5" t="s">
        <v>4</v>
      </c>
      <c r="B5" s="5"/>
      <c r="C5" s="5"/>
      <c r="D5" s="1"/>
      <c r="G5" s="1"/>
      <c r="H5" s="1"/>
      <c r="I5" s="1"/>
      <c r="J5" s="1"/>
      <c r="K5" s="1"/>
      <c r="L5" s="1"/>
      <c r="M5" s="6"/>
      <c r="N5" s="6"/>
      <c r="O5" s="6"/>
      <c r="P5" s="6"/>
      <c r="Q5" s="6"/>
      <c r="R5" s="6"/>
    </row>
    <row r="6" spans="1:20" ht="15">
      <c r="A6" s="5" t="s">
        <v>22</v>
      </c>
      <c r="B6" s="5"/>
      <c r="C6" s="5"/>
      <c r="D6" s="1"/>
      <c r="G6" s="1"/>
      <c r="H6" s="1"/>
      <c r="I6" s="1"/>
      <c r="J6" s="1"/>
      <c r="K6" s="1"/>
      <c r="L6" s="1"/>
      <c r="M6" s="6"/>
      <c r="N6" s="6"/>
      <c r="O6" s="6"/>
      <c r="P6" s="6"/>
      <c r="Q6" s="6"/>
      <c r="R6" s="6"/>
    </row>
    <row r="7" spans="1:20" ht="15" customHeight="1">
      <c r="A7" s="7" t="s">
        <v>23</v>
      </c>
      <c r="B7" s="7"/>
      <c r="C7" s="2"/>
      <c r="M7" s="6"/>
      <c r="N7" s="6"/>
      <c r="O7" s="6"/>
      <c r="P7" s="6"/>
      <c r="Q7" s="6"/>
      <c r="R7" s="6"/>
    </row>
    <row r="8" spans="1:20" ht="15" customHeight="1">
      <c r="A8" s="64" t="s">
        <v>24</v>
      </c>
      <c r="B8" s="64"/>
      <c r="C8" s="64"/>
      <c r="D8" s="64"/>
      <c r="G8" s="58"/>
      <c r="H8" s="58"/>
      <c r="I8" s="2"/>
      <c r="J8" s="2"/>
      <c r="K8" s="2"/>
      <c r="L8" s="2"/>
      <c r="M8" s="6"/>
      <c r="N8" s="6"/>
      <c r="O8" s="6"/>
      <c r="P8" s="6"/>
      <c r="Q8" s="6"/>
      <c r="R8" s="6"/>
    </row>
    <row r="9" spans="1:20" ht="15" customHeight="1">
      <c r="A9" s="7" t="s">
        <v>25</v>
      </c>
      <c r="B9" s="7"/>
      <c r="C9" s="7"/>
      <c r="D9" s="7"/>
      <c r="G9" s="58"/>
      <c r="H9" s="58"/>
      <c r="I9" s="2"/>
      <c r="J9" s="2"/>
      <c r="K9" s="2"/>
      <c r="L9" s="2"/>
      <c r="M9" s="6"/>
      <c r="N9" s="6"/>
      <c r="O9" s="6"/>
      <c r="P9" s="6"/>
      <c r="Q9" s="6"/>
      <c r="R9" s="6"/>
    </row>
    <row r="10" spans="1:20" ht="15">
      <c r="B10" s="1"/>
      <c r="C10" s="7"/>
      <c r="D10" s="7"/>
      <c r="E10" s="7"/>
      <c r="F10" s="7"/>
      <c r="G10" s="8"/>
      <c r="H10" s="8"/>
      <c r="I10" s="2"/>
      <c r="J10" s="2"/>
      <c r="K10" s="2"/>
      <c r="L10" s="2"/>
      <c r="M10" s="6"/>
      <c r="N10" s="6"/>
      <c r="O10" s="6"/>
      <c r="P10" s="6"/>
      <c r="Q10" s="6"/>
      <c r="R10" s="6"/>
    </row>
    <row r="11" spans="1:20" ht="70.7" customHeight="1">
      <c r="A11" s="59" t="s">
        <v>7</v>
      </c>
      <c r="B11" s="60" t="s">
        <v>8</v>
      </c>
      <c r="C11" s="61" t="s">
        <v>26</v>
      </c>
      <c r="D11" s="62" t="s">
        <v>27</v>
      </c>
      <c r="E11" s="62" t="s">
        <v>28</v>
      </c>
      <c r="F11" s="63" t="s">
        <v>29</v>
      </c>
      <c r="G11" s="57" t="s">
        <v>12</v>
      </c>
      <c r="H11" s="57" t="s">
        <v>13</v>
      </c>
      <c r="I11" s="57" t="s">
        <v>30</v>
      </c>
      <c r="J11" s="57" t="s">
        <v>31</v>
      </c>
      <c r="K11" s="57" t="s">
        <v>16</v>
      </c>
      <c r="L11" s="51" t="s">
        <v>17</v>
      </c>
      <c r="M11" s="50" t="s">
        <v>32</v>
      </c>
      <c r="N11" s="52" t="s">
        <v>33</v>
      </c>
      <c r="O11" s="50" t="s">
        <v>34</v>
      </c>
      <c r="P11" s="50" t="s">
        <v>35</v>
      </c>
      <c r="Q11" s="50" t="s">
        <v>36</v>
      </c>
      <c r="R11" s="50" t="s">
        <v>37</v>
      </c>
      <c r="S11" s="53" t="s">
        <v>38</v>
      </c>
      <c r="T11" s="53" t="s">
        <v>38</v>
      </c>
    </row>
    <row r="12" spans="1:20" ht="69.75" customHeight="1">
      <c r="A12" s="59" t="s">
        <v>7</v>
      </c>
      <c r="B12" s="60" t="s">
        <v>8</v>
      </c>
      <c r="C12" s="61" t="s">
        <v>26</v>
      </c>
      <c r="D12" s="62" t="s">
        <v>27</v>
      </c>
      <c r="E12" s="62" t="s">
        <v>28</v>
      </c>
      <c r="F12" s="63" t="s">
        <v>29</v>
      </c>
      <c r="G12" s="57" t="s">
        <v>12</v>
      </c>
      <c r="H12" s="57" t="s">
        <v>13</v>
      </c>
      <c r="I12" s="57" t="s">
        <v>30</v>
      </c>
      <c r="J12" s="57" t="s">
        <v>31</v>
      </c>
      <c r="K12" s="57" t="s">
        <v>16</v>
      </c>
      <c r="L12" s="51" t="s">
        <v>17</v>
      </c>
      <c r="M12" s="50" t="s">
        <v>32</v>
      </c>
      <c r="N12" s="52" t="s">
        <v>33</v>
      </c>
      <c r="O12" s="50" t="s">
        <v>34</v>
      </c>
      <c r="P12" s="50" t="s">
        <v>35</v>
      </c>
      <c r="Q12" s="50" t="s">
        <v>36</v>
      </c>
      <c r="R12" s="50" t="s">
        <v>37</v>
      </c>
      <c r="S12" s="9" t="s">
        <v>39</v>
      </c>
      <c r="T12" s="10" t="s">
        <v>40</v>
      </c>
    </row>
    <row r="13" spans="1:20">
      <c r="A13" s="54"/>
      <c r="B13" s="55"/>
      <c r="C13" s="56"/>
      <c r="D13" s="56"/>
      <c r="E13" s="56"/>
      <c r="F13" s="44"/>
      <c r="G13" s="44"/>
      <c r="H13" s="45"/>
      <c r="I13" s="45"/>
      <c r="J13" s="44"/>
      <c r="K13" s="49"/>
      <c r="L13" s="49"/>
      <c r="M13" s="12" t="s">
        <v>41</v>
      </c>
      <c r="N13" s="11"/>
      <c r="O13" s="13">
        <f>IF(N13=0,0,+N13/J13)</f>
        <v>0</v>
      </c>
      <c r="P13" s="12" t="e">
        <f>+M13*O13</f>
        <v>#VALUE!</v>
      </c>
      <c r="Q13" s="12" t="e">
        <f>IF(L13&lt;=$G$9,P13,0)</f>
        <v>#VALUE!</v>
      </c>
      <c r="R13" s="12" t="str">
        <f>IF($G$9&gt;=L13,M13,0)</f>
        <v>0 0 0 0</v>
      </c>
      <c r="S13" s="14"/>
      <c r="T13" s="15"/>
    </row>
    <row r="14" spans="1:20">
      <c r="A14" s="54"/>
      <c r="B14" s="55"/>
      <c r="C14" s="56"/>
      <c r="D14" s="56"/>
      <c r="E14" s="56"/>
      <c r="F14" s="44"/>
      <c r="G14" s="44"/>
      <c r="H14" s="45"/>
      <c r="I14" s="45"/>
      <c r="J14" s="44"/>
      <c r="K14" s="49"/>
      <c r="L14" s="49"/>
      <c r="M14" s="12"/>
      <c r="N14" s="16"/>
      <c r="O14" s="13">
        <f>IF(N14=0,0,+N14/J14)</f>
        <v>0</v>
      </c>
      <c r="P14" s="12">
        <f>+M14*O14</f>
        <v>0</v>
      </c>
      <c r="Q14" s="12">
        <f>IF(L14&lt;=$G$9,P14,0)</f>
        <v>0</v>
      </c>
      <c r="R14" s="12">
        <f>IF($G$9&gt;=L14,M14,0)</f>
        <v>0</v>
      </c>
      <c r="S14" s="14"/>
      <c r="T14" s="15"/>
    </row>
    <row r="15" spans="1:20">
      <c r="A15" s="54"/>
      <c r="B15" s="55"/>
      <c r="C15" s="56"/>
      <c r="D15" s="56"/>
      <c r="E15" s="56"/>
      <c r="F15" s="44"/>
      <c r="G15" s="44"/>
      <c r="H15" s="45"/>
      <c r="I15" s="45"/>
      <c r="J15" s="44"/>
      <c r="K15" s="49"/>
      <c r="L15" s="49"/>
      <c r="M15" s="12"/>
      <c r="N15" s="17"/>
      <c r="O15" s="13">
        <f>IF(N15=0,0,+N15/J15)</f>
        <v>0</v>
      </c>
      <c r="P15" s="12">
        <f>+M15*O15</f>
        <v>0</v>
      </c>
      <c r="Q15" s="12">
        <f>IF(L15&lt;=$G$9,P15,0)</f>
        <v>0</v>
      </c>
      <c r="R15" s="12">
        <f>IF($G$9&gt;=L15,M15,0)</f>
        <v>0</v>
      </c>
      <c r="S15" s="14"/>
      <c r="T15" s="15"/>
    </row>
    <row r="16" spans="1:20" ht="185.85" customHeight="1">
      <c r="A16" s="54"/>
      <c r="B16" s="55"/>
      <c r="C16" s="56"/>
      <c r="D16" s="56"/>
      <c r="E16" s="56"/>
      <c r="F16" s="44"/>
      <c r="G16" s="44"/>
      <c r="H16" s="45"/>
      <c r="I16" s="45"/>
      <c r="J16" s="44"/>
      <c r="K16" s="49"/>
      <c r="L16" s="49"/>
      <c r="M16" s="12"/>
      <c r="N16" s="17"/>
      <c r="O16" s="13">
        <f>IF(N16=0,0,+N16/J16)</f>
        <v>0</v>
      </c>
      <c r="P16" s="12">
        <f>+M16*O16</f>
        <v>0</v>
      </c>
      <c r="Q16" s="12">
        <f>IF(L16&lt;=$G$9,P16,0)</f>
        <v>0</v>
      </c>
      <c r="R16" s="12">
        <f>IF($G$9&gt;=L16,M16,0)</f>
        <v>0</v>
      </c>
      <c r="S16" s="14"/>
      <c r="T16" s="15"/>
    </row>
    <row r="17" spans="1:21">
      <c r="A17" s="18" t="s">
        <v>42</v>
      </c>
      <c r="B17" s="19"/>
      <c r="C17" s="19"/>
      <c r="D17" s="19"/>
      <c r="E17" s="19"/>
      <c r="F17" s="19"/>
      <c r="G17" s="19"/>
      <c r="H17" s="19"/>
      <c r="I17" s="19"/>
      <c r="J17" s="19"/>
      <c r="K17" s="19"/>
      <c r="L17" s="19"/>
      <c r="M17" s="19"/>
      <c r="N17" s="19"/>
      <c r="O17" s="19"/>
      <c r="P17" s="20" t="e">
        <f>SUM(P13:P16)</f>
        <v>#VALUE!</v>
      </c>
      <c r="Q17" s="20" t="e">
        <f>SUM(Q13:Q16)</f>
        <v>#VALUE!</v>
      </c>
      <c r="R17" s="21">
        <f>SUM(R13:R16)</f>
        <v>0</v>
      </c>
      <c r="S17" s="22"/>
      <c r="T17" s="23"/>
    </row>
    <row r="18" spans="1:21">
      <c r="A18" s="46" t="s">
        <v>43</v>
      </c>
      <c r="B18" s="46"/>
      <c r="C18" s="46"/>
      <c r="D18" s="46"/>
      <c r="E18" s="46"/>
      <c r="F18" s="46"/>
      <c r="G18" s="46"/>
      <c r="H18" s="46"/>
      <c r="I18" s="46"/>
      <c r="J18" s="46"/>
      <c r="K18" s="46"/>
      <c r="L18" s="46"/>
      <c r="M18" s="46"/>
      <c r="N18" s="46"/>
      <c r="O18" s="46"/>
      <c r="P18" s="46"/>
      <c r="Q18" s="46"/>
      <c r="R18" s="46"/>
      <c r="S18" s="46"/>
      <c r="T18" s="46"/>
      <c r="U18" s="46"/>
    </row>
    <row r="19" spans="1:21">
      <c r="C19" s="24"/>
      <c r="D19" s="24"/>
      <c r="E19" s="24"/>
      <c r="F19" s="25"/>
      <c r="G19" s="25"/>
      <c r="H19" s="25"/>
      <c r="I19" s="25"/>
      <c r="K19" s="26"/>
      <c r="L19" s="26"/>
      <c r="N19" s="22"/>
      <c r="O19" s="22"/>
    </row>
    <row r="20" spans="1:21" ht="12.75" customHeight="1">
      <c r="A20" s="47" t="s">
        <v>44</v>
      </c>
      <c r="B20" s="47"/>
      <c r="C20" s="47"/>
      <c r="D20" s="47"/>
      <c r="G20" s="48" t="s">
        <v>45</v>
      </c>
      <c r="H20" s="48"/>
      <c r="I20" s="48"/>
      <c r="J20" s="48"/>
      <c r="K20" s="48"/>
      <c r="L20" s="48"/>
      <c r="M20" s="48"/>
      <c r="N20" s="48"/>
      <c r="O20" s="48"/>
      <c r="P20" s="48"/>
      <c r="Q20" s="48"/>
      <c r="R20" s="48"/>
      <c r="S20" s="48"/>
      <c r="T20" s="48"/>
      <c r="U20" s="48"/>
    </row>
    <row r="21" spans="1:21">
      <c r="A21" s="27"/>
      <c r="B21" s="28"/>
      <c r="C21" s="22"/>
      <c r="D21" s="22"/>
      <c r="G21" s="23" t="s">
        <v>46</v>
      </c>
      <c r="H21" s="23"/>
      <c r="I21" s="23"/>
      <c r="J21" s="23"/>
      <c r="K21" s="23"/>
      <c r="L21" s="23"/>
      <c r="M21" s="23"/>
      <c r="N21" s="23"/>
      <c r="O21" s="23"/>
      <c r="P21" s="23"/>
      <c r="Q21" s="23"/>
      <c r="R21" s="23"/>
      <c r="S21" s="23"/>
      <c r="T21" s="23"/>
      <c r="U21" s="23"/>
    </row>
    <row r="22" spans="1:21" ht="12.75" customHeight="1">
      <c r="A22" s="29"/>
      <c r="B22" s="3"/>
      <c r="C22" s="42" t="s">
        <v>47</v>
      </c>
      <c r="D22" s="42"/>
      <c r="E22" s="42"/>
      <c r="G22" s="30" t="s">
        <v>48</v>
      </c>
      <c r="H22" s="22"/>
      <c r="I22" s="22"/>
      <c r="J22" s="22"/>
      <c r="K22" s="22"/>
      <c r="L22" s="22"/>
      <c r="M22" s="22"/>
      <c r="N22" s="22"/>
      <c r="O22" s="22"/>
      <c r="P22" s="22"/>
      <c r="Q22" s="22"/>
      <c r="R22" s="31"/>
      <c r="S22" s="43" t="s">
        <v>49</v>
      </c>
      <c r="T22" s="43"/>
      <c r="U22" s="32">
        <f>+R17</f>
        <v>0</v>
      </c>
    </row>
    <row r="23" spans="1:21" ht="12.75" customHeight="1">
      <c r="A23" s="33"/>
      <c r="B23" s="34"/>
      <c r="C23" s="42" t="s">
        <v>50</v>
      </c>
      <c r="D23" s="42"/>
      <c r="E23" s="42"/>
      <c r="G23" s="35" t="s">
        <v>51</v>
      </c>
      <c r="N23" s="22"/>
      <c r="O23" s="22"/>
      <c r="P23" s="22"/>
      <c r="S23" s="43" t="s">
        <v>52</v>
      </c>
      <c r="T23" s="43"/>
      <c r="U23" s="32">
        <f>SUM(M13:M16)</f>
        <v>0</v>
      </c>
    </row>
    <row r="24" spans="1:21" ht="15" customHeight="1">
      <c r="A24" s="36"/>
      <c r="B24" s="37"/>
      <c r="C24" s="42" t="s">
        <v>53</v>
      </c>
      <c r="D24" s="42"/>
      <c r="E24" s="42"/>
      <c r="G24" s="30" t="s">
        <v>54</v>
      </c>
      <c r="H24" s="22"/>
      <c r="I24" s="22"/>
      <c r="J24" s="22"/>
      <c r="K24" s="22"/>
      <c r="L24" s="22"/>
      <c r="M24" s="22"/>
      <c r="N24" s="22"/>
      <c r="O24" s="22"/>
      <c r="P24" s="22"/>
      <c r="Q24" s="22"/>
      <c r="R24" s="31"/>
      <c r="S24" s="43" t="s">
        <v>55</v>
      </c>
      <c r="T24" s="43"/>
      <c r="U24" s="38" t="e">
        <f>IF(Q17=0,0,+Q17/U22)</f>
        <v>#VALUE!</v>
      </c>
    </row>
    <row r="25" spans="1:21" ht="12.75" customHeight="1">
      <c r="A25" s="39"/>
      <c r="B25" s="40"/>
      <c r="C25" s="42" t="s">
        <v>56</v>
      </c>
      <c r="D25" s="42"/>
      <c r="E25" s="42"/>
      <c r="G25" s="30" t="s">
        <v>57</v>
      </c>
      <c r="H25" s="22"/>
      <c r="I25" s="22"/>
      <c r="J25" s="22"/>
      <c r="K25" s="22"/>
      <c r="L25" s="22"/>
      <c r="M25" s="22"/>
      <c r="N25" s="22"/>
      <c r="O25" s="22"/>
      <c r="P25" s="22"/>
      <c r="Q25" s="22"/>
      <c r="R25" s="31"/>
      <c r="S25" s="43" t="s">
        <v>58</v>
      </c>
      <c r="T25" s="43"/>
      <c r="U25" s="38" t="e">
        <f>IF(P17=0,0,+P17/U23)</f>
        <v>#VALUE!</v>
      </c>
    </row>
  </sheetData>
  <pageMargins left="0.78749999999999998" right="0.78749999999999998" top="1.0527777777777778" bottom="1.0527777777777778" header="0.78749999999999998" footer="0.78749999999999998"/>
  <pageSetup paperSize="5" firstPageNumber="0" orientation="portrait" horizontalDpi="300" verticalDpi="300"/>
  <headerFooter alignWithMargins="0">
    <oddHeader>&amp;C&amp;"Times New Roman,Normal"&amp;12&amp;A</oddHeader>
    <oddFooter>&amp;C&amp;"Times New Roman,Normal"&amp;12Página &amp;P</oddFooter>
  </headerFooter>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PLAN MEJORAM RES 5872 07</vt:lpstr>
      <vt:lpstr>SEGUIMIENTO PL MEJ RES 5872 07</vt:lpstr>
      <vt:lpstr>'PLAN MEJORAM RES 5872 07'!Área_de_impresión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EliteDesk</dc:creator>
  <cp:lastModifiedBy>EliteDesk</cp:lastModifiedBy>
  <cp:lastPrinted>2019-12-09T21:57:48Z</cp:lastPrinted>
  <dcterms:created xsi:type="dcterms:W3CDTF">2017-08-10T15:44:05Z</dcterms:created>
  <dcterms:modified xsi:type="dcterms:W3CDTF">2019-12-09T23:21:14Z</dcterms:modified>
</cp:coreProperties>
</file>