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TIC21-HP\Documents\Publicaciones pagina alcaldía\Febrero\Archivos\"/>
    </mc:Choice>
  </mc:AlternateContent>
  <xr:revisionPtr revIDLastSave="0" documentId="8_{EC794EB7-A9A8-47C6-A20B-D3E271E3CF68}" xr6:coauthVersionLast="40" xr6:coauthVersionMax="40" xr10:uidLastSave="{00000000-0000-0000-0000-000000000000}"/>
  <bookViews>
    <workbookView xWindow="-120" yWindow="-120" windowWidth="20730" windowHeight="11160" tabRatio="601"/>
  </bookViews>
  <sheets>
    <sheet name="PLAN MEJORAM RES 5872 07" sheetId="1" r:id="rId1"/>
    <sheet name="SEGUIMIENTO PL MEJ RES 5872 07" sheetId="2" r:id="rId2"/>
  </sheets>
  <definedNames>
    <definedName name="_xlnm.Print_Area" localSheetId="0">'PLAN MEJORAM RES 5872 07'!$A$1:$N$26</definedName>
    <definedName name="_xlnm.Print_Titles" localSheetId="0">'PLAN MEJORAM RES 5872 07'!$12:$12</definedName>
  </definedNames>
  <calcPr calcId="181029" fullCalcOnLoad="1"/>
</workbook>
</file>

<file path=xl/calcChain.xml><?xml version="1.0" encoding="utf-8"?>
<calcChain xmlns="http://schemas.openxmlformats.org/spreadsheetml/2006/main">
  <c r="M20" i="1" l="1"/>
  <c r="M13" i="1"/>
  <c r="M14" i="1"/>
  <c r="M15" i="1"/>
  <c r="M16" i="1"/>
  <c r="M17" i="1"/>
  <c r="M18" i="1"/>
  <c r="M19" i="1"/>
  <c r="O13" i="2"/>
  <c r="P13" i="2" s="1"/>
  <c r="R13" i="2"/>
  <c r="R17" i="2" s="1"/>
  <c r="U22" i="2" s="1"/>
  <c r="O14" i="2"/>
  <c r="P14" i="2"/>
  <c r="Q14" i="2"/>
  <c r="R14" i="2"/>
  <c r="O15" i="2"/>
  <c r="P15" i="2"/>
  <c r="Q15" i="2" s="1"/>
  <c r="R15" i="2"/>
  <c r="O16" i="2"/>
  <c r="P16" i="2"/>
  <c r="Q16" i="2" s="1"/>
  <c r="R16" i="2"/>
  <c r="U23" i="2"/>
  <c r="Q13" i="2" l="1"/>
  <c r="Q17" i="2" s="1"/>
  <c r="U24" i="2" s="1"/>
  <c r="P17" i="2"/>
  <c r="U25" i="2" s="1"/>
</calcChain>
</file>

<file path=xl/comments1.xml><?xml version="1.0" encoding="utf-8"?>
<comments xmlns="http://schemas.openxmlformats.org/spreadsheetml/2006/main">
  <authors>
    <author/>
  </authors>
  <commentList>
    <comment ref="A9" authorId="0" shapeId="0">
      <text>
        <r>
          <rPr>
            <b/>
            <sz val="8"/>
            <color indexed="8"/>
            <rFont val="Times New Roman"/>
            <family val="1"/>
          </rPr>
          <t xml:space="preserve">Consignar la fecha (dia-mes-año) de subscripción del pan en la celda demarcada
</t>
        </r>
        <r>
          <rPr>
            <sz val="8"/>
            <color indexed="8"/>
            <rFont val="Times New Roman"/>
            <family val="1"/>
          </rPr>
          <t xml:space="preserve"> </t>
        </r>
      </text>
    </comment>
    <comment ref="A12" authorId="0" shapeId="0">
      <text>
        <r>
          <rPr>
            <b/>
            <sz val="8"/>
            <color indexed="8"/>
            <rFont val="Times New Roman"/>
            <family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2" authorId="0" shapeId="0">
      <text>
        <r>
          <rPr>
            <sz val="8"/>
            <color indexed="8"/>
            <rFont val="Times New Roman"/>
            <family val="1"/>
          </rPr>
          <t xml:space="preserve">Corresponde a la clasificación esteblecida por la CGR según la naturaleza del hallazgo y su origen en las diferentes áreas de la administración 
</t>
        </r>
      </text>
    </comment>
    <comment ref="F12" authorId="0" shapeId="0">
      <text>
        <r>
          <rPr>
            <b/>
            <sz val="8"/>
            <color indexed="8"/>
            <rFont val="Times New Roman"/>
            <family val="1"/>
          </rPr>
          <t xml:space="preserve">Es la accón o decisión que adopta la entidad para subsanar o corregir la situación plasmada en el hallazgo
</t>
        </r>
      </text>
    </comment>
    <comment ref="G12" authorId="0" shapeId="0">
      <text>
        <r>
          <rPr>
            <sz val="8"/>
            <color indexed="8"/>
            <rFont val="Times New Roman"/>
            <family val="1"/>
          </rPr>
          <t xml:space="preserve">Refleja el propósito que tiene el cumplir con la acción emprendida para corregir las situaciones que se deriven de los hallazgos 
</t>
        </r>
      </text>
    </comment>
    <comment ref="H12" authorId="0" shapeId="0">
      <text>
        <r>
          <rPr>
            <sz val="8"/>
            <color indexed="8"/>
            <rFont val="Times New Roman"/>
            <family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2" authorId="0" shapeId="0">
      <text>
        <r>
          <rPr>
            <sz val="8"/>
            <color indexed="8"/>
            <rFont val="Times New Roman"/>
            <family val="1"/>
          </rPr>
          <t xml:space="preserve">Expresa la metrica de los pasos o metas que contiene cada acción con el fin de poder medir el grado de avance  
</t>
        </r>
      </text>
    </comment>
    <comment ref="K12" authorId="0" shapeId="0">
      <text>
        <r>
          <rPr>
            <b/>
            <sz val="8"/>
            <color indexed="8"/>
            <rFont val="Times New Roman"/>
            <family val="1"/>
          </rPr>
          <t xml:space="preserve">Se consigna la fecha programada para la iniciación de cada paso o meta 
</t>
        </r>
      </text>
    </comment>
    <comment ref="L12" authorId="0" shapeId="0">
      <text>
        <r>
          <rPr>
            <sz val="8"/>
            <color indexed="8"/>
            <rFont val="Times New Roman"/>
            <family val="1"/>
          </rPr>
          <t xml:space="preserve">Eestablece el plazo o  y finalización de cada una de las metas 
</t>
        </r>
      </text>
    </comment>
    <comment ref="M12" authorId="0" shapeId="0">
      <text>
        <r>
          <rPr>
            <sz val="8"/>
            <color indexed="8"/>
            <rFont val="Times New Roman"/>
            <family val="1"/>
          </rPr>
          <t xml:space="preserve">La hoja calcula automáticamente el pazo de duración de la acción teniendo cuidado que la ultima acción consignada sea la que termine de último 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8" authorId="0" shapeId="0">
      <text>
        <r>
          <rPr>
            <b/>
            <sz val="8"/>
            <color indexed="8"/>
            <rFont val="Times New Roman"/>
            <family val="1"/>
          </rPr>
          <t xml:space="preserve">Consignar la fecha (dia-mes-año) de subscripción del plan en la celda demarcada
</t>
        </r>
        <r>
          <rPr>
            <sz val="8"/>
            <color indexed="8"/>
            <rFont val="Times New Roman"/>
            <family val="1"/>
          </rPr>
          <t xml:space="preserve"> </t>
        </r>
      </text>
    </comment>
    <comment ref="A9" authorId="0" shapeId="0">
      <text>
        <r>
          <rPr>
            <b/>
            <sz val="8"/>
            <color indexed="8"/>
            <rFont val="Times New Roman"/>
            <family val="1"/>
          </rPr>
          <t xml:space="preserve">Consignar la fecha (dia-mes-año) de en que se presenta el avance del plan en la celda demarcada
</t>
        </r>
        <r>
          <rPr>
            <sz val="8"/>
            <color indexed="8"/>
            <rFont val="Times New Roman"/>
            <family val="1"/>
          </rPr>
          <t xml:space="preserve"> </t>
        </r>
      </text>
    </comment>
    <comment ref="A11" authorId="0" shapeId="0">
      <text>
        <r>
          <rPr>
            <b/>
            <sz val="8"/>
            <color indexed="8"/>
            <rFont val="Times New Roman"/>
            <family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1" authorId="0" shapeId="0">
      <text>
        <r>
          <rPr>
            <sz val="8"/>
            <color indexed="8"/>
            <rFont val="Times New Roman"/>
            <family val="1"/>
          </rPr>
          <t xml:space="preserve">Corresponde a la clasificación esteblecida por la CGR según la naturaleza del hallazgo y su origen en las diferentes áreas de la administración 
</t>
        </r>
      </text>
    </comment>
    <comment ref="F11" authorId="0" shapeId="0">
      <text>
        <r>
          <rPr>
            <b/>
            <sz val="8"/>
            <color indexed="8"/>
            <rFont val="Times New Roman"/>
            <family val="1"/>
          </rPr>
          <t xml:space="preserve">Es la accón o decisión que adopta la entidad para subsanar o corregir la situación plasmada en el hallazgo
</t>
        </r>
      </text>
    </comment>
    <comment ref="G11" authorId="0" shapeId="0">
      <text>
        <r>
          <rPr>
            <sz val="8"/>
            <color indexed="8"/>
            <rFont val="Times New Roman"/>
            <family val="1"/>
          </rPr>
          <t xml:space="preserve">Refleja el propósito que tiene el cumplir con la acción emprendida para corregir las situaciones que se deriven de los hallazgos 
</t>
        </r>
      </text>
    </comment>
    <comment ref="H11" authorId="0" shapeId="0">
      <text>
        <r>
          <rPr>
            <sz val="8"/>
            <color indexed="8"/>
            <rFont val="Times New Roman"/>
            <family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1" authorId="0" shapeId="0">
      <text>
        <r>
          <rPr>
            <sz val="8"/>
            <color indexed="8"/>
            <rFont val="Times New Roman"/>
            <family val="1"/>
          </rPr>
          <t xml:space="preserve">Expresa la metrica de los pasos o metas que contiene cada acción con el fin de poder medir el grado de avance  
</t>
        </r>
      </text>
    </comment>
    <comment ref="K11" authorId="0" shapeId="0">
      <text>
        <r>
          <rPr>
            <b/>
            <sz val="8"/>
            <color indexed="8"/>
            <rFont val="Times New Roman"/>
            <family val="1"/>
          </rPr>
          <t xml:space="preserve">Se consigna la fecha programada para la iniciación de cada paso o meta 
</t>
        </r>
      </text>
    </comment>
    <comment ref="L11" authorId="0" shapeId="0">
      <text>
        <r>
          <rPr>
            <sz val="8"/>
            <color indexed="8"/>
            <rFont val="Times New Roman"/>
            <family val="1"/>
          </rPr>
          <t xml:space="preserve">Eestablece el plazo o  y finalización de cada una de las metas 
</t>
        </r>
      </text>
    </comment>
    <comment ref="M11" authorId="0" shapeId="0">
      <text>
        <r>
          <rPr>
            <sz val="8"/>
            <color indexed="8"/>
            <rFont val="Times New Roman"/>
            <family val="1"/>
          </rPr>
          <t xml:space="preserve">La hoja calcula automáticamente el pazo de duración de las metas  
</t>
        </r>
      </text>
    </comment>
    <comment ref="N11" authorId="0" shapeId="0">
      <text>
        <r>
          <rPr>
            <sz val="8"/>
            <color indexed="8"/>
            <rFont val="Times New Roman"/>
            <family val="1"/>
          </rPr>
          <t xml:space="preserve">Se consigna el numero de unidades ejecutadas por cada una de las metas 
</t>
        </r>
      </text>
    </comment>
    <comment ref="O11" authorId="0" shapeId="0">
      <text>
        <r>
          <rPr>
            <sz val="8"/>
            <color indexed="8"/>
            <rFont val="Times New Roman"/>
            <family val="1"/>
          </rPr>
          <t xml:space="preserve">Calcula el avance porcentual de la meta  dividiendo la ejecución informada en la columna Ksobre la columna G
</t>
        </r>
      </text>
    </comment>
    <comment ref="A12" authorId="0" shapeId="0">
      <text>
        <r>
          <rPr>
            <b/>
            <sz val="8"/>
            <color indexed="8"/>
            <rFont val="Times New Roman"/>
            <family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2" authorId="0" shapeId="0">
      <text>
        <r>
          <rPr>
            <sz val="8"/>
            <color indexed="8"/>
            <rFont val="Times New Roman"/>
            <family val="1"/>
          </rPr>
          <t xml:space="preserve">Corresponde a la clasificación esteblecida por la CGR según la naturaleza del hallazgo y su origen en las diferentes áreas de la administración 
</t>
        </r>
      </text>
    </comment>
    <comment ref="F12" authorId="0" shapeId="0">
      <text>
        <r>
          <rPr>
            <b/>
            <sz val="8"/>
            <color indexed="8"/>
            <rFont val="Times New Roman"/>
            <family val="1"/>
          </rPr>
          <t xml:space="preserve">Es la accón o decisión que adopta la entidad para subsanar o corregir la situación plasmada en el hallazgo
</t>
        </r>
      </text>
    </comment>
    <comment ref="G12" authorId="0" shapeId="0">
      <text>
        <r>
          <rPr>
            <sz val="8"/>
            <color indexed="8"/>
            <rFont val="Times New Roman"/>
            <family val="1"/>
          </rPr>
          <t xml:space="preserve">Refleja el propósito que tiene el cumplir con la acción emprendida para corregir las situaciones que se deriven de los hallazgos 
</t>
        </r>
      </text>
    </comment>
    <comment ref="H12" authorId="0" shapeId="0">
      <text>
        <r>
          <rPr>
            <sz val="8"/>
            <color indexed="8"/>
            <rFont val="Times New Roman"/>
            <family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2" authorId="0" shapeId="0">
      <text>
        <r>
          <rPr>
            <sz val="8"/>
            <color indexed="8"/>
            <rFont val="Times New Roman"/>
            <family val="1"/>
          </rPr>
          <t xml:space="preserve">Expresa la metrica de los pasos o metas que contiene cada acción con el fin de poder medir el grado de avance  
</t>
        </r>
      </text>
    </comment>
    <comment ref="K12" authorId="0" shapeId="0">
      <text>
        <r>
          <rPr>
            <b/>
            <sz val="8"/>
            <color indexed="8"/>
            <rFont val="Times New Roman"/>
            <family val="1"/>
          </rPr>
          <t xml:space="preserve">Se consigna la fecha programada para la iniciación de cada paso o meta 
</t>
        </r>
      </text>
    </comment>
    <comment ref="L12" authorId="0" shapeId="0">
      <text>
        <r>
          <rPr>
            <sz val="8"/>
            <color indexed="8"/>
            <rFont val="Times New Roman"/>
            <family val="1"/>
          </rPr>
          <t xml:space="preserve">Eestablece el plazo o  y finalización de cada una de las metas 
</t>
        </r>
      </text>
    </comment>
    <comment ref="M12" authorId="0" shapeId="0">
      <text>
        <r>
          <rPr>
            <sz val="8"/>
            <color indexed="8"/>
            <rFont val="Times New Roman"/>
            <family val="1"/>
          </rPr>
          <t xml:space="preserve">La hoja calcula automáticamente el pazo de duración de las metas  
</t>
        </r>
      </text>
    </comment>
    <comment ref="N12" authorId="0" shapeId="0">
      <text>
        <r>
          <rPr>
            <sz val="8"/>
            <color indexed="8"/>
            <rFont val="Times New Roman"/>
            <family val="1"/>
          </rPr>
          <t xml:space="preserve">Se consigna el numero de unidades ejecutadas por cada una de las metas 
</t>
        </r>
      </text>
    </comment>
    <comment ref="O12" authorId="0" shapeId="0">
      <text>
        <r>
          <rPr>
            <sz val="8"/>
            <color indexed="8"/>
            <rFont val="Times New Roman"/>
            <family val="1"/>
          </rPr>
          <t xml:space="preserve">Calcula el avance porcentual de la meta  dividiendo la ejecución informada en la columna Ksobre la columna G
</t>
        </r>
      </text>
    </comment>
  </commentList>
</comments>
</file>

<file path=xl/sharedStrings.xml><?xml version="1.0" encoding="utf-8"?>
<sst xmlns="http://schemas.openxmlformats.org/spreadsheetml/2006/main" count="138" uniqueCount="100">
  <si>
    <t>FORMATO No 1</t>
  </si>
  <si>
    <t xml:space="preserve"> INFORMACIÓN SOBRE LOS PLANES DE MEJORAMIENTO </t>
  </si>
  <si>
    <t xml:space="preserve">Informe presentado a la Contraloría General de la República </t>
  </si>
  <si>
    <t xml:space="preserve">Entidad: </t>
  </si>
  <si>
    <t xml:space="preserve">Representante Legal:  </t>
  </si>
  <si>
    <t>NIT:</t>
  </si>
  <si>
    <t>Periodo fiscal que cubre:</t>
  </si>
  <si>
    <t>Modalidad de Auditoria:</t>
  </si>
  <si>
    <t>Fecha de Suscripción:</t>
  </si>
  <si>
    <t xml:space="preserve">Numero consecutivo del hallazgo </t>
  </si>
  <si>
    <t>Código hallazgo</t>
  </si>
  <si>
    <r>
      <t>Descripción hallazgo (</t>
    </r>
    <r>
      <rPr>
        <sz val="8"/>
        <rFont val="Arial"/>
        <family val="2"/>
      </rPr>
      <t>No mas de 50 palabras</t>
    </r>
    <r>
      <rPr>
        <b/>
        <sz val="10"/>
        <rFont val="Arial"/>
        <family val="2"/>
      </rPr>
      <t xml:space="preserve">) </t>
    </r>
  </si>
  <si>
    <t>Causa  del Hallazgo</t>
  </si>
  <si>
    <t>Efecto  del lHallazgo</t>
  </si>
  <si>
    <t>Acción de Mejoramiento</t>
  </si>
  <si>
    <t>Objetivo</t>
  </si>
  <si>
    <t>Descripción de las Metas</t>
  </si>
  <si>
    <t>Denominación de la Unidad de medida de la Meta</t>
  </si>
  <si>
    <t>Unidad de medida de las Metas</t>
  </si>
  <si>
    <t>Fecha iniciación Metas</t>
  </si>
  <si>
    <t>Fecha terminación Metas</t>
  </si>
  <si>
    <t xml:space="preserve">Plazo en semanas de las Meta </t>
  </si>
  <si>
    <t>Area Responsable</t>
  </si>
  <si>
    <t xml:space="preserve">Convenciones: </t>
  </si>
  <si>
    <t xml:space="preserve">Columnas de calculo automático </t>
  </si>
  <si>
    <t xml:space="preserve">Informacion suministrada en el informe de la CGR </t>
  </si>
  <si>
    <t xml:space="preserve">Celda con formato fecha: Día Mes Año </t>
  </si>
  <si>
    <t>FORMATO No 2</t>
  </si>
  <si>
    <t>NIT</t>
  </si>
  <si>
    <t>Período Fiscal que Cubre</t>
  </si>
  <si>
    <t xml:space="preserve">Fecha de subscripción </t>
  </si>
  <si>
    <t xml:space="preserve">Fecha de Evaluación </t>
  </si>
  <si>
    <t>Causa Del Hallazgo</t>
  </si>
  <si>
    <t>Efecto  Del Hallazgo</t>
  </si>
  <si>
    <t>Acción de mejoramiento</t>
  </si>
  <si>
    <t>Denominación de la Unidad de medida de la meta</t>
  </si>
  <si>
    <t>Unidad de medida de la Meta</t>
  </si>
  <si>
    <t>Plazo en semanas de las Metas</t>
  </si>
  <si>
    <t xml:space="preserve">Avance físico de ejecución de las metas  </t>
  </si>
  <si>
    <t xml:space="preserve">Porcentaje de Avance fisico de ejecución de las metas  </t>
  </si>
  <si>
    <t>Puntaje  Logrado  por las metas metas  (Poi)</t>
  </si>
  <si>
    <t xml:space="preserve">Puntaje Logrado por las metas  Vencidas (POMVi)  </t>
  </si>
  <si>
    <t>Puntaje atribuido metas vencidas</t>
  </si>
  <si>
    <t xml:space="preserve">Area Responsable </t>
  </si>
  <si>
    <t>SI</t>
  </si>
  <si>
    <t>NO</t>
  </si>
  <si>
    <t>0 0 0 0</t>
  </si>
  <si>
    <t xml:space="preserve">resolucion </t>
  </si>
  <si>
    <t xml:space="preserve">Para cualquier duda o aclaración puede dirigirse al siguiente correo:  joyaga@ contraloriagen.gov.co     </t>
  </si>
  <si>
    <t xml:space="preserve">Evaluación del plan de mejoramiento </t>
  </si>
  <si>
    <t xml:space="preserve">Puntajes base de evaluación </t>
  </si>
  <si>
    <t>Puntaje base evaluación de cumplimiento</t>
  </si>
  <si>
    <t xml:space="preserve">PBEC = </t>
  </si>
  <si>
    <t xml:space="preserve">Puntaje base evaluación de avance </t>
  </si>
  <si>
    <t xml:space="preserve">PBEA = </t>
  </si>
  <si>
    <t xml:space="preserve">Cumplimiento del plan </t>
  </si>
  <si>
    <t>CPM = POMMVi/PBEC</t>
  </si>
  <si>
    <t>Fila de Totales</t>
  </si>
  <si>
    <t xml:space="preserve">Avance del plan de mejoramiento </t>
  </si>
  <si>
    <t>AP= POMi/PBEA</t>
  </si>
  <si>
    <t xml:space="preserve">Informe presentado a la Contraloría Municipal de Armenia </t>
  </si>
  <si>
    <t>890.000.464-3</t>
  </si>
  <si>
    <t xml:space="preserve">Departamento Administrativo de Bienes y Suministros </t>
  </si>
  <si>
    <t>Municipio de Armenia</t>
  </si>
  <si>
    <t xml:space="preserve">Elaboracion de Cronograma </t>
  </si>
  <si>
    <t xml:space="preserve">Un cronograma </t>
  </si>
  <si>
    <t xml:space="preserve">Secretaria de Infraestructura </t>
  </si>
  <si>
    <t xml:space="preserve">Informe de Visitas </t>
  </si>
  <si>
    <t>Oficio</t>
  </si>
  <si>
    <t xml:space="preserve">Acta de Reunion </t>
  </si>
  <si>
    <t xml:space="preserve">Reunion Equipo de Trabajo para Elaboracion de cronograma </t>
  </si>
  <si>
    <t xml:space="preserve">Elaborar y Enviar Oficio al DABS </t>
  </si>
  <si>
    <t xml:space="preserve">Informe Final  con registro fotográfico </t>
  </si>
  <si>
    <t xml:space="preserve">Notificacion  al Departamento Administrativo de Bienes y Suministros para realizar Mesa de Trabajo y concertar fechas , asi como definir el   proceso para la respectiva entrega, conforme al cronograma  </t>
  </si>
  <si>
    <t xml:space="preserve">Convocar a Comité Operativo </t>
  </si>
  <si>
    <t xml:space="preserve">Acta de Reunión </t>
  </si>
  <si>
    <t xml:space="preserve">Diligenciamiento de los Formatos de mantenimientos realizados con el Visto bueno del Lider del proceso </t>
  </si>
  <si>
    <t xml:space="preserve">Mantenimientos preventivos en los CDC,  a la par se realizaran mantenimientos  correctivos conforme a solicitudes </t>
  </si>
  <si>
    <t xml:space="preserve">  </t>
  </si>
  <si>
    <t>Visita Técnica  a cada de los CDC</t>
  </si>
  <si>
    <t>Selección de personal adscrito a la Secretaria de Infraestructura , para realizar las  reparaciones y presentacion del informe escrito donde conste  todo lo efectuado  en cada CDC .</t>
  </si>
  <si>
    <t>realizacion de reparaciones  menores que deben ejecutarse   en los CDC.</t>
  </si>
  <si>
    <t xml:space="preserve">Inicio de Mantenimientos preventivos conforme al  cronograma  aprobado </t>
  </si>
  <si>
    <t xml:space="preserve"> Oscar Castellanos Tabares </t>
  </si>
  <si>
    <t>Seguimiento Denuncias Ciudadanas  CDC ( DP-018-0109-0110 - 0111 )</t>
  </si>
  <si>
    <t xml:space="preserve">Febrero 22 de 2019 </t>
  </si>
  <si>
    <r>
      <rPr>
        <sz val="16"/>
        <rFont val="Arial"/>
        <family val="2"/>
      </rPr>
      <t>Oscar Castellanos Tabares</t>
    </r>
    <r>
      <rPr>
        <sz val="12"/>
        <rFont val="Arial"/>
        <family val="2"/>
      </rPr>
      <t xml:space="preserve"> 
Alcalde </t>
    </r>
  </si>
  <si>
    <t xml:space="preserve">Secretaria de Infraestructura
 y 
el Departamento Administrativo de Bienes y Suministros  </t>
  </si>
  <si>
    <t xml:space="preserve">No entrega  oficial mediante acta de recibo de las obras CDC de las Comunas Uno, Dos, Tres, Cuatro, Cinco, Seis y Ocho, construidos por parte de la Secretaria de Infraestructura al Departamento Administrativo de Bienes y Suministros. </t>
  </si>
  <si>
    <t xml:space="preserve">Cronograma </t>
  </si>
  <si>
    <t xml:space="preserve">Deterioro de las Edificaciones por falta de Responsables
 y
 Posibles sanciones </t>
  </si>
  <si>
    <t xml:space="preserve">Falta de Mecanismos de Control 
y 
Seguimiento </t>
  </si>
  <si>
    <t>Mantener en buen estado las instalaciones y  edificaciones destinadas para los Centros de Desarrollo Comunitario C.D.C.</t>
  </si>
  <si>
    <t xml:space="preserve">Socializacion del cronograma  ante el  Comité Operativo  del Depto Adtivo de Bienes y Suministros </t>
  </si>
  <si>
    <t>Una vez recibidos los  CDC por  el  Departamento Administrativo  de Bienes y Suministros  elaborará un Cronograma ANUAL de   Mantenimientos preventivos a los CDC con personal  adscrito a dicho Departamento.</t>
  </si>
  <si>
    <t>Realizar mesa de Trabajo con el Depto Adtivo de Bienes y Suministros.</t>
  </si>
  <si>
    <t xml:space="preserve">Elaboración por parte de la Secretaria de Infraestructura de un  Cronograma para determinar fechas de  reparaciones de los CDC  </t>
  </si>
  <si>
    <t xml:space="preserve">Visitas  técnicas a los CDC con personal adscrito a la Secretaría de Infraestructura a fin de diagnosticar  las reparaciones menores para la respectiva entrega al Departamento Administrativo de Bienes y Suministros </t>
  </si>
  <si>
    <t xml:space="preserve">Reuninó de concertación </t>
  </si>
  <si>
    <t xml:space="preserve">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</si>
</sst>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78" formatCode="dd/mm/yy"/>
    <numFmt numFmtId="179" formatCode="d&quot; de &quot;mmm&quot; de &quot;yy"/>
    <numFmt numFmtId="180" formatCode="d/mm/yyyy;@"/>
  </numFmts>
  <fonts count="17" x14ac:knownFonts="1">
    <font>
      <sz val="10"/>
      <name val="Arial"/>
      <family val="2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Black"/>
      <family val="2"/>
      <charset val="1"/>
    </font>
    <font>
      <sz val="8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8"/>
      <name val="Arial Black"/>
      <family val="2"/>
      <charset val="1"/>
    </font>
    <font>
      <sz val="16"/>
      <name val="Arial"/>
      <family val="2"/>
    </font>
    <font>
      <sz val="10"/>
      <color theme="1"/>
      <name val="Arial Black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47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52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theme="6" tint="0.59999389629810485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40"/>
      </patternFill>
    </fill>
  </fills>
  <borders count="38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71" fontId="1" fillId="0" borderId="0" applyFill="0" applyBorder="0" applyAlignment="0" applyProtection="0"/>
    <xf numFmtId="9" fontId="9" fillId="0" borderId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78" fontId="3" fillId="0" borderId="0" xfId="0" applyNumberFormat="1" applyFont="1" applyAlignment="1">
      <alignment horizontal="center" wrapText="1"/>
    </xf>
    <xf numFmtId="179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1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2" borderId="7" xfId="0" applyFill="1" applyBorder="1"/>
    <xf numFmtId="0" fontId="0" fillId="0" borderId="7" xfId="0" applyBorder="1"/>
    <xf numFmtId="0" fontId="0" fillId="0" borderId="1" xfId="0" applyBorder="1"/>
    <xf numFmtId="1" fontId="0" fillId="0" borderId="11" xfId="0" applyNumberFormat="1" applyBorder="1"/>
    <xf numFmtId="0" fontId="0" fillId="4" borderId="7" xfId="0" applyFill="1" applyBorder="1"/>
    <xf numFmtId="0" fontId="0" fillId="4" borderId="1" xfId="0" applyFill="1" applyBorder="1"/>
    <xf numFmtId="0" fontId="0" fillId="0" borderId="12" xfId="0" applyBorder="1"/>
    <xf numFmtId="179" fontId="3" fillId="5" borderId="7" xfId="0" applyNumberFormat="1" applyFont="1" applyFill="1" applyBorder="1" applyAlignment="1">
      <alignment horizontal="center" wrapText="1"/>
    </xf>
    <xf numFmtId="179" fontId="3" fillId="5" borderId="1" xfId="0" applyNumberFormat="1" applyFont="1" applyFill="1" applyBorder="1" applyAlignment="1">
      <alignment horizontal="center" wrapText="1"/>
    </xf>
    <xf numFmtId="10" fontId="0" fillId="0" borderId="11" xfId="0" applyNumberFormat="1" applyBorder="1"/>
    <xf numFmtId="0" fontId="0" fillId="3" borderId="7" xfId="0" applyFill="1" applyBorder="1"/>
    <xf numFmtId="0" fontId="0" fillId="3" borderId="1" xfId="0" applyFill="1" applyBorder="1"/>
    <xf numFmtId="0" fontId="5" fillId="0" borderId="1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3" xfId="0" applyBorder="1"/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171" fontId="1" fillId="2" borderId="13" xfId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180" fontId="16" fillId="8" borderId="13" xfId="0" applyNumberFormat="1" applyFont="1" applyFill="1" applyBorder="1" applyAlignment="1">
      <alignment horizontal="center" vertical="center" wrapText="1"/>
    </xf>
    <xf numFmtId="180" fontId="16" fillId="0" borderId="13" xfId="0" applyNumberFormat="1" applyFont="1" applyBorder="1" applyAlignment="1">
      <alignment horizontal="center" vertical="center" wrapText="1"/>
    </xf>
    <xf numFmtId="171" fontId="16" fillId="2" borderId="13" xfId="1" applyFont="1" applyFill="1" applyBorder="1" applyAlignment="1">
      <alignment horizontal="center" vertical="center" wrapText="1"/>
    </xf>
    <xf numFmtId="14" fontId="16" fillId="0" borderId="13" xfId="0" applyNumberFormat="1" applyFont="1" applyBorder="1" applyAlignment="1">
      <alignment horizontal="center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4" fontId="16" fillId="0" borderId="22" xfId="0" applyNumberFormat="1" applyFont="1" applyBorder="1" applyAlignment="1">
      <alignment horizontal="center" vertical="center" wrapText="1"/>
    </xf>
    <xf numFmtId="0" fontId="0" fillId="8" borderId="23" xfId="0" applyFill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/>
    </xf>
    <xf numFmtId="178" fontId="3" fillId="0" borderId="0" xfId="0" applyNumberFormat="1" applyFont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9" fontId="16" fillId="0" borderId="22" xfId="0" applyNumberFormat="1" applyFont="1" applyBorder="1" applyAlignment="1">
      <alignment horizontal="center" vertical="center" wrapText="1"/>
    </xf>
    <xf numFmtId="9" fontId="16" fillId="0" borderId="23" xfId="0" applyNumberFormat="1" applyFont="1" applyBorder="1" applyAlignment="1">
      <alignment horizontal="center" vertical="center" wrapText="1"/>
    </xf>
    <xf numFmtId="14" fontId="16" fillId="0" borderId="22" xfId="0" applyNumberFormat="1" applyFont="1" applyBorder="1" applyAlignment="1">
      <alignment horizontal="center" vertical="center" wrapText="1"/>
    </xf>
    <xf numFmtId="14" fontId="16" fillId="0" borderId="23" xfId="0" applyNumberFormat="1" applyFont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0" fillId="9" borderId="22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10" fillId="0" borderId="17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78" fontId="3" fillId="0" borderId="0" xfId="0" applyNumberFormat="1" applyFont="1" applyAlignment="1">
      <alignment horizont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/>
    </xf>
    <xf numFmtId="171" fontId="1" fillId="2" borderId="22" xfId="1" applyFill="1" applyBorder="1" applyAlignment="1">
      <alignment horizontal="center" vertical="center" wrapText="1"/>
    </xf>
    <xf numFmtId="171" fontId="1" fillId="2" borderId="23" xfId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4" fillId="0" borderId="37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0" fillId="0" borderId="9" xfId="0" applyBorder="1"/>
    <xf numFmtId="15" fontId="0" fillId="0" borderId="4" xfId="0" applyNumberForma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79" fontId="3" fillId="5" borderId="27" xfId="0" applyNumberFormat="1" applyFont="1" applyFill="1" applyBorder="1" applyAlignment="1">
      <alignment horizontal="center" wrapText="1"/>
    </xf>
    <xf numFmtId="0" fontId="4" fillId="0" borderId="28" xfId="0" applyFont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tabSelected="1" topLeftCell="A11" zoomScale="74" zoomScaleNormal="74" workbookViewId="0">
      <selection activeCell="C13" sqref="C13:C16"/>
    </sheetView>
  </sheetViews>
  <sheetFormatPr baseColWidth="10" defaultRowHeight="12.75" x14ac:dyDescent="0.2"/>
  <cols>
    <col min="1" max="1" width="8.5703125" customWidth="1"/>
    <col min="2" max="2" width="18.28515625" customWidth="1"/>
    <col min="3" max="3" width="16.28515625" customWidth="1"/>
    <col min="4" max="4" width="10.85546875" customWidth="1"/>
    <col min="5" max="5" width="15.28515625" customWidth="1"/>
    <col min="6" max="6" width="36.85546875" customWidth="1"/>
    <col min="7" max="7" width="13.28515625" customWidth="1"/>
    <col min="8" max="8" width="18.85546875" customWidth="1"/>
    <col min="9" max="9" width="13.85546875" customWidth="1"/>
    <col min="10" max="10" width="10.85546875" customWidth="1"/>
    <col min="11" max="11" width="12.5703125" customWidth="1"/>
    <col min="12" max="12" width="13.7109375" customWidth="1"/>
    <col min="13" max="13" width="10.42578125" customWidth="1"/>
    <col min="14" max="14" width="19.7109375" customWidth="1"/>
  </cols>
  <sheetData>
    <row r="1" spans="1:15" ht="15" customHeight="1" x14ac:dyDescent="0.25">
      <c r="A1" s="49"/>
      <c r="B1" s="50"/>
      <c r="C1" s="104" t="s">
        <v>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51"/>
    </row>
    <row r="2" spans="1:15" ht="15" customHeight="1" x14ac:dyDescent="0.25">
      <c r="A2" s="52"/>
      <c r="B2" s="1"/>
      <c r="C2" s="105" t="s">
        <v>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53"/>
    </row>
    <row r="3" spans="1:15" ht="15" customHeight="1" x14ac:dyDescent="0.25">
      <c r="A3" s="52"/>
      <c r="B3" s="1"/>
      <c r="C3" s="105" t="s">
        <v>60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53"/>
    </row>
    <row r="4" spans="1:15" ht="15" x14ac:dyDescent="0.25">
      <c r="A4" s="54" t="s">
        <v>3</v>
      </c>
      <c r="B4" s="3"/>
      <c r="C4" s="4" t="s">
        <v>63</v>
      </c>
      <c r="F4" s="1"/>
      <c r="G4" s="1"/>
      <c r="H4" s="1"/>
      <c r="I4" s="1"/>
      <c r="J4" s="1"/>
      <c r="K4" s="1"/>
      <c r="L4" s="1"/>
      <c r="M4" s="1"/>
      <c r="N4" s="53"/>
    </row>
    <row r="5" spans="1:15" ht="15" x14ac:dyDescent="0.25">
      <c r="A5" s="55" t="s">
        <v>4</v>
      </c>
      <c r="B5" s="5"/>
      <c r="C5" s="80" t="s">
        <v>83</v>
      </c>
      <c r="D5" s="80"/>
      <c r="E5" s="80"/>
      <c r="F5" s="1"/>
      <c r="G5" s="1"/>
      <c r="H5" s="1"/>
      <c r="I5" s="1"/>
      <c r="J5" s="1"/>
      <c r="K5" s="1"/>
      <c r="L5" s="1"/>
      <c r="M5" s="1"/>
      <c r="N5" s="53"/>
    </row>
    <row r="6" spans="1:15" ht="15" x14ac:dyDescent="0.25">
      <c r="A6" s="55" t="s">
        <v>5</v>
      </c>
      <c r="B6" s="5"/>
      <c r="C6" s="4" t="s">
        <v>61</v>
      </c>
      <c r="F6" s="1"/>
      <c r="G6" s="1"/>
      <c r="H6" s="1"/>
      <c r="I6" s="1"/>
      <c r="J6" s="1"/>
      <c r="K6" s="1"/>
      <c r="L6" s="1"/>
      <c r="M6" s="1"/>
      <c r="N6" s="53"/>
    </row>
    <row r="7" spans="1:15" ht="15" customHeight="1" x14ac:dyDescent="0.25">
      <c r="A7" s="55" t="s">
        <v>6</v>
      </c>
      <c r="B7" s="6"/>
      <c r="C7" s="13">
        <v>2018</v>
      </c>
      <c r="F7" s="2"/>
      <c r="G7" s="2"/>
      <c r="H7" s="2"/>
      <c r="I7" s="2"/>
      <c r="J7" s="2"/>
      <c r="K7" s="2"/>
      <c r="L7" s="2"/>
      <c r="M7" s="2"/>
      <c r="N7" s="53"/>
    </row>
    <row r="8" spans="1:15" ht="15" customHeight="1" x14ac:dyDescent="0.25">
      <c r="A8" s="55" t="s">
        <v>7</v>
      </c>
      <c r="B8" s="6"/>
      <c r="C8" s="81" t="s">
        <v>84</v>
      </c>
      <c r="D8" s="81"/>
      <c r="E8" s="81"/>
      <c r="F8" s="81"/>
      <c r="G8" s="8"/>
      <c r="H8" s="9"/>
      <c r="I8" s="2"/>
      <c r="J8" s="2"/>
      <c r="K8" s="2"/>
      <c r="L8" s="2"/>
      <c r="M8" s="2"/>
      <c r="N8" s="53"/>
    </row>
    <row r="9" spans="1:15" ht="15" customHeight="1" x14ac:dyDescent="0.25">
      <c r="A9" s="94" t="s">
        <v>8</v>
      </c>
      <c r="B9" s="95"/>
      <c r="C9" s="4" t="s">
        <v>85</v>
      </c>
      <c r="F9" s="9"/>
      <c r="G9" s="9"/>
      <c r="H9" s="9"/>
      <c r="K9" s="9"/>
      <c r="L9" s="7"/>
      <c r="M9" s="9"/>
      <c r="N9" s="53"/>
    </row>
    <row r="10" spans="1:15" ht="15" customHeight="1" x14ac:dyDescent="0.25">
      <c r="A10" s="52"/>
      <c r="B10" s="1"/>
      <c r="C10" s="2"/>
      <c r="D10" s="2"/>
      <c r="E10" s="2"/>
      <c r="F10" s="9"/>
      <c r="G10" s="9"/>
      <c r="H10" s="9"/>
      <c r="K10" s="9"/>
      <c r="L10" s="106"/>
      <c r="M10" s="106"/>
      <c r="N10" s="53"/>
    </row>
    <row r="11" spans="1:15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1:15" ht="102.75" customHeight="1" x14ac:dyDescent="0.2">
      <c r="A12" s="62" t="s">
        <v>9</v>
      </c>
      <c r="B12" s="48" t="s">
        <v>10</v>
      </c>
      <c r="C12" s="48" t="s">
        <v>11</v>
      </c>
      <c r="D12" s="48" t="s">
        <v>12</v>
      </c>
      <c r="E12" s="48" t="s">
        <v>13</v>
      </c>
      <c r="F12" s="46" t="s">
        <v>14</v>
      </c>
      <c r="G12" s="46" t="s">
        <v>15</v>
      </c>
      <c r="H12" s="46" t="s">
        <v>16</v>
      </c>
      <c r="I12" s="46" t="s">
        <v>17</v>
      </c>
      <c r="J12" s="46" t="s">
        <v>18</v>
      </c>
      <c r="K12" s="46" t="s">
        <v>19</v>
      </c>
      <c r="L12" s="46" t="s">
        <v>20</v>
      </c>
      <c r="M12" s="47" t="s">
        <v>21</v>
      </c>
      <c r="N12" s="46" t="s">
        <v>22</v>
      </c>
    </row>
    <row r="13" spans="1:15" ht="94.5" customHeight="1" x14ac:dyDescent="0.2">
      <c r="A13" s="98">
        <v>1</v>
      </c>
      <c r="B13" s="111">
        <v>1404004</v>
      </c>
      <c r="C13" s="96" t="s">
        <v>88</v>
      </c>
      <c r="D13" s="96" t="s">
        <v>91</v>
      </c>
      <c r="E13" s="96" t="s">
        <v>90</v>
      </c>
      <c r="F13" s="63" t="s">
        <v>97</v>
      </c>
      <c r="G13" s="90" t="s">
        <v>92</v>
      </c>
      <c r="H13" s="60" t="s">
        <v>79</v>
      </c>
      <c r="I13" s="60" t="s">
        <v>67</v>
      </c>
      <c r="J13" s="68">
        <v>7</v>
      </c>
      <c r="K13" s="69">
        <v>43521</v>
      </c>
      <c r="L13" s="69">
        <v>43546</v>
      </c>
      <c r="M13" s="67">
        <f>(L13-K13)/7</f>
        <v>3.5714285714285716</v>
      </c>
      <c r="N13" s="46" t="s">
        <v>66</v>
      </c>
    </row>
    <row r="14" spans="1:15" ht="70.5" customHeight="1" x14ac:dyDescent="0.2">
      <c r="A14" s="99"/>
      <c r="B14" s="112"/>
      <c r="C14" s="97"/>
      <c r="D14" s="97"/>
      <c r="E14" s="97"/>
      <c r="F14" s="64" t="s">
        <v>96</v>
      </c>
      <c r="G14" s="91"/>
      <c r="H14" s="64" t="s">
        <v>70</v>
      </c>
      <c r="I14" s="64" t="s">
        <v>65</v>
      </c>
      <c r="J14" s="70">
        <v>1</v>
      </c>
      <c r="K14" s="71">
        <v>43550</v>
      </c>
      <c r="L14" s="71">
        <v>43553</v>
      </c>
      <c r="M14" s="67">
        <f t="shared" ref="M14:M20" si="0">(L14-K14)/7</f>
        <v>0.42857142857142855</v>
      </c>
      <c r="N14" s="61" t="s">
        <v>66</v>
      </c>
      <c r="O14" t="s">
        <v>78</v>
      </c>
    </row>
    <row r="15" spans="1:15" ht="102.75" customHeight="1" x14ac:dyDescent="0.2">
      <c r="A15" s="99"/>
      <c r="B15" s="112"/>
      <c r="C15" s="97"/>
      <c r="D15" s="97"/>
      <c r="E15" s="97"/>
      <c r="F15" s="64" t="s">
        <v>80</v>
      </c>
      <c r="G15" s="91"/>
      <c r="H15" s="64" t="s">
        <v>81</v>
      </c>
      <c r="I15" s="64" t="s">
        <v>72</v>
      </c>
      <c r="J15" s="70">
        <v>7</v>
      </c>
      <c r="K15" s="72">
        <v>43556</v>
      </c>
      <c r="L15" s="72">
        <v>43636</v>
      </c>
      <c r="M15" s="67">
        <f t="shared" si="0"/>
        <v>11.428571428571429</v>
      </c>
      <c r="N15" s="61" t="s">
        <v>66</v>
      </c>
    </row>
    <row r="16" spans="1:15" ht="102.75" customHeight="1" x14ac:dyDescent="0.2">
      <c r="A16" s="99"/>
      <c r="B16" s="112"/>
      <c r="C16" s="97"/>
      <c r="D16" s="97"/>
      <c r="E16" s="97"/>
      <c r="F16" s="64" t="s">
        <v>73</v>
      </c>
      <c r="G16" s="91"/>
      <c r="H16" s="64" t="s">
        <v>71</v>
      </c>
      <c r="I16" s="64" t="s">
        <v>68</v>
      </c>
      <c r="J16" s="70">
        <v>1</v>
      </c>
      <c r="K16" s="72">
        <v>43641</v>
      </c>
      <c r="L16" s="72">
        <v>43644</v>
      </c>
      <c r="M16" s="73">
        <f t="shared" si="0"/>
        <v>0.42857142857142855</v>
      </c>
      <c r="N16" s="61" t="s">
        <v>66</v>
      </c>
    </row>
    <row r="17" spans="1:27" ht="99.75" customHeight="1" x14ac:dyDescent="0.2">
      <c r="A17" s="99"/>
      <c r="B17" s="112">
        <v>1404004</v>
      </c>
      <c r="C17" s="88" t="s">
        <v>88</v>
      </c>
      <c r="D17" s="88" t="s">
        <v>91</v>
      </c>
      <c r="E17" s="88" t="s">
        <v>90</v>
      </c>
      <c r="F17" s="63" t="s">
        <v>95</v>
      </c>
      <c r="G17" s="91" t="s">
        <v>92</v>
      </c>
      <c r="H17" s="63" t="s">
        <v>98</v>
      </c>
      <c r="I17" s="63" t="s">
        <v>69</v>
      </c>
      <c r="J17" s="68">
        <v>1</v>
      </c>
      <c r="K17" s="74">
        <v>43649</v>
      </c>
      <c r="L17" s="74">
        <v>43651</v>
      </c>
      <c r="M17" s="67">
        <f t="shared" si="0"/>
        <v>0.2857142857142857</v>
      </c>
      <c r="N17" s="61" t="s">
        <v>87</v>
      </c>
      <c r="P17" t="s">
        <v>99</v>
      </c>
    </row>
    <row r="18" spans="1:27" ht="89.25" customHeight="1" x14ac:dyDescent="0.2">
      <c r="A18" s="99"/>
      <c r="B18" s="112"/>
      <c r="C18" s="88"/>
      <c r="D18" s="88"/>
      <c r="E18" s="88"/>
      <c r="F18" s="63" t="s">
        <v>94</v>
      </c>
      <c r="G18" s="91"/>
      <c r="H18" s="63" t="s">
        <v>64</v>
      </c>
      <c r="I18" s="63" t="s">
        <v>89</v>
      </c>
      <c r="J18" s="75">
        <v>10</v>
      </c>
      <c r="K18" s="74">
        <v>43654</v>
      </c>
      <c r="L18" s="74">
        <v>43657</v>
      </c>
      <c r="M18" s="67">
        <f t="shared" si="0"/>
        <v>0.42857142857142855</v>
      </c>
      <c r="N18" s="61" t="s">
        <v>62</v>
      </c>
    </row>
    <row r="19" spans="1:27" ht="60" customHeight="1" x14ac:dyDescent="0.2">
      <c r="A19" s="99"/>
      <c r="B19" s="112"/>
      <c r="C19" s="88"/>
      <c r="D19" s="88"/>
      <c r="E19" s="88"/>
      <c r="F19" s="65" t="s">
        <v>93</v>
      </c>
      <c r="G19" s="91"/>
      <c r="H19" s="65" t="s">
        <v>74</v>
      </c>
      <c r="I19" s="66" t="s">
        <v>75</v>
      </c>
      <c r="J19" s="76">
        <v>1</v>
      </c>
      <c r="K19" s="77">
        <v>43658</v>
      </c>
      <c r="L19" s="77">
        <v>43661</v>
      </c>
      <c r="M19" s="67">
        <f t="shared" si="0"/>
        <v>0.42857142857142855</v>
      </c>
      <c r="N19" s="61" t="s">
        <v>62</v>
      </c>
    </row>
    <row r="20" spans="1:27" s="59" customFormat="1" ht="118.5" customHeight="1" x14ac:dyDescent="0.2">
      <c r="A20" s="99"/>
      <c r="B20" s="112"/>
      <c r="C20" s="88"/>
      <c r="D20" s="88"/>
      <c r="E20" s="88"/>
      <c r="F20" s="82" t="s">
        <v>82</v>
      </c>
      <c r="G20" s="91"/>
      <c r="H20" s="82" t="s">
        <v>77</v>
      </c>
      <c r="I20" s="82" t="s">
        <v>76</v>
      </c>
      <c r="J20" s="84">
        <v>1</v>
      </c>
      <c r="K20" s="86">
        <v>43662</v>
      </c>
      <c r="L20" s="86">
        <v>43829</v>
      </c>
      <c r="M20" s="109">
        <f t="shared" si="0"/>
        <v>23.857142857142858</v>
      </c>
      <c r="N20" s="92" t="s">
        <v>62</v>
      </c>
      <c r="O20" s="79"/>
      <c r="P20"/>
      <c r="Q20"/>
      <c r="R20"/>
      <c r="S20"/>
      <c r="T20"/>
      <c r="U20"/>
      <c r="V20"/>
      <c r="W20"/>
      <c r="X20"/>
      <c r="Y20"/>
      <c r="Z20"/>
      <c r="AA20"/>
    </row>
    <row r="21" spans="1:27" s="59" customFormat="1" ht="21" customHeight="1" x14ac:dyDescent="0.2">
      <c r="A21" s="100"/>
      <c r="B21" s="113"/>
      <c r="C21" s="89"/>
      <c r="D21" s="89"/>
      <c r="E21" s="89"/>
      <c r="F21" s="83"/>
      <c r="G21" s="78"/>
      <c r="H21" s="83"/>
      <c r="I21" s="83"/>
      <c r="J21" s="85"/>
      <c r="K21" s="87"/>
      <c r="L21" s="87"/>
      <c r="M21" s="110"/>
      <c r="N21" s="93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x14ac:dyDescent="0.2">
      <c r="A22" s="107" t="s">
        <v>86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spans="1:27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</row>
    <row r="24" spans="1:27" ht="1.5" customHeight="1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</row>
    <row r="25" spans="1:27" ht="122.25" customHeight="1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1:27" ht="16.5" hidden="1" customHeight="1" x14ac:dyDescent="0.2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</row>
  </sheetData>
  <sheetProtection selectLockedCells="1" selectUnlockedCells="1"/>
  <mergeCells count="28">
    <mergeCell ref="C1:M1"/>
    <mergeCell ref="C2:M2"/>
    <mergeCell ref="C3:M3"/>
    <mergeCell ref="L10:M10"/>
    <mergeCell ref="A22:N25"/>
    <mergeCell ref="M20:M21"/>
    <mergeCell ref="B13:B16"/>
    <mergeCell ref="B17:B21"/>
    <mergeCell ref="C17:C21"/>
    <mergeCell ref="A9:B9"/>
    <mergeCell ref="C13:C16"/>
    <mergeCell ref="D13:D16"/>
    <mergeCell ref="E13:E16"/>
    <mergeCell ref="A13:A21"/>
    <mergeCell ref="A26:N26"/>
    <mergeCell ref="K20:K21"/>
    <mergeCell ref="L20:L21"/>
    <mergeCell ref="E17:E21"/>
    <mergeCell ref="G13:G16"/>
    <mergeCell ref="G17:G20"/>
    <mergeCell ref="N20:N21"/>
    <mergeCell ref="C5:E5"/>
    <mergeCell ref="C8:F8"/>
    <mergeCell ref="F20:F21"/>
    <mergeCell ref="H20:H21"/>
    <mergeCell ref="I20:I21"/>
    <mergeCell ref="J20:J21"/>
    <mergeCell ref="D17:D21"/>
  </mergeCells>
  <pageMargins left="0.89" right="0.15748031496062992" top="1.0629921259842521" bottom="1.0629921259842521" header="0.78740157480314965" footer="0.78740157480314965"/>
  <pageSetup paperSize="41" scale="7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"/>
  <sheetViews>
    <sheetView workbookViewId="0">
      <selection activeCell="A17" sqref="A17"/>
    </sheetView>
  </sheetViews>
  <sheetFormatPr baseColWidth="10" defaultRowHeight="12.75" x14ac:dyDescent="0.2"/>
  <cols>
    <col min="2" max="2" width="10.28515625" customWidth="1"/>
    <col min="3" max="3" width="13.140625" customWidth="1"/>
    <col min="4" max="4" width="12.28515625" customWidth="1"/>
    <col min="5" max="5" width="12.85546875" customWidth="1"/>
    <col min="6" max="6" width="16.42578125" customWidth="1"/>
    <col min="7" max="8" width="12.7109375" customWidth="1"/>
    <col min="9" max="9" width="13.5703125" customWidth="1"/>
    <col min="11" max="11" width="12.85546875" customWidth="1"/>
    <col min="12" max="12" width="12.42578125" customWidth="1"/>
    <col min="16" max="16" width="12.42578125" customWidth="1"/>
    <col min="17" max="17" width="15.5703125" customWidth="1"/>
    <col min="18" max="18" width="14.140625" customWidth="1"/>
    <col min="19" max="19" width="15" customWidth="1"/>
    <col min="20" max="20" width="15.42578125" customWidth="1"/>
  </cols>
  <sheetData>
    <row r="1" spans="1:20" ht="14.25" customHeight="1" x14ac:dyDescent="0.25">
      <c r="B1" s="11"/>
      <c r="C1" s="105" t="s">
        <v>27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0" ht="15" customHeight="1" x14ac:dyDescent="0.25">
      <c r="B2" s="11"/>
      <c r="C2" s="105" t="s">
        <v>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20" ht="15" customHeight="1" x14ac:dyDescent="0.25">
      <c r="B3" s="11"/>
      <c r="C3" s="105" t="s">
        <v>2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ht="15" x14ac:dyDescent="0.25">
      <c r="A4" s="4" t="s">
        <v>3</v>
      </c>
      <c r="B4" s="4"/>
      <c r="C4" s="4"/>
      <c r="D4" s="1"/>
      <c r="G4" s="1"/>
      <c r="H4" s="1"/>
      <c r="I4" s="1"/>
      <c r="J4" s="1"/>
      <c r="K4" s="1"/>
      <c r="L4" s="1"/>
      <c r="M4" s="12"/>
      <c r="N4" s="12"/>
      <c r="O4" s="12"/>
      <c r="P4" s="12"/>
      <c r="Q4" s="12"/>
      <c r="R4" s="12"/>
    </row>
    <row r="5" spans="1:20" ht="15" x14ac:dyDescent="0.25">
      <c r="A5" s="4" t="s">
        <v>4</v>
      </c>
      <c r="B5" s="4"/>
      <c r="C5" s="4"/>
      <c r="D5" s="1"/>
      <c r="G5" s="1"/>
      <c r="H5" s="1"/>
      <c r="I5" s="1"/>
      <c r="J5" s="1"/>
      <c r="K5" s="1"/>
      <c r="L5" s="1"/>
      <c r="M5" s="12"/>
      <c r="N5" s="12"/>
      <c r="O5" s="12"/>
      <c r="P5" s="12"/>
      <c r="Q5" s="12"/>
      <c r="R5" s="12"/>
    </row>
    <row r="6" spans="1:20" ht="15" x14ac:dyDescent="0.25">
      <c r="A6" s="4" t="s">
        <v>28</v>
      </c>
      <c r="B6" s="4"/>
      <c r="C6" s="4"/>
      <c r="D6" s="1"/>
      <c r="G6" s="1"/>
      <c r="H6" s="1"/>
      <c r="I6" s="1"/>
      <c r="J6" s="1"/>
      <c r="K6" s="1"/>
      <c r="L6" s="1"/>
      <c r="M6" s="12"/>
      <c r="N6" s="12"/>
      <c r="O6" s="12"/>
      <c r="P6" s="12"/>
      <c r="Q6" s="12"/>
      <c r="R6" s="12"/>
    </row>
    <row r="7" spans="1:20" ht="15" customHeight="1" x14ac:dyDescent="0.25">
      <c r="A7" s="131" t="s">
        <v>29</v>
      </c>
      <c r="B7" s="131"/>
      <c r="C7" s="2"/>
      <c r="M7" s="12"/>
      <c r="N7" s="12"/>
      <c r="O7" s="12"/>
      <c r="P7" s="12"/>
      <c r="Q7" s="12"/>
      <c r="R7" s="12"/>
    </row>
    <row r="8" spans="1:20" ht="15" customHeight="1" x14ac:dyDescent="0.25">
      <c r="A8" s="138" t="s">
        <v>30</v>
      </c>
      <c r="B8" s="138"/>
      <c r="C8" s="138"/>
      <c r="D8" s="138"/>
      <c r="G8" s="132"/>
      <c r="H8" s="132"/>
      <c r="I8" s="2"/>
      <c r="J8" s="2"/>
      <c r="K8" s="2"/>
      <c r="L8" s="2"/>
      <c r="M8" s="12"/>
      <c r="N8" s="12"/>
      <c r="O8" s="12"/>
      <c r="P8" s="12"/>
      <c r="Q8" s="12"/>
      <c r="R8" s="12"/>
    </row>
    <row r="9" spans="1:20" ht="15" customHeight="1" x14ac:dyDescent="0.25">
      <c r="A9" s="131" t="s">
        <v>31</v>
      </c>
      <c r="B9" s="131"/>
      <c r="C9" s="131"/>
      <c r="D9" s="131"/>
      <c r="G9" s="132"/>
      <c r="H9" s="132"/>
      <c r="I9" s="2"/>
      <c r="J9" s="2"/>
      <c r="K9" s="2"/>
      <c r="L9" s="2"/>
      <c r="M9" s="12"/>
      <c r="N9" s="12"/>
      <c r="O9" s="12"/>
      <c r="P9" s="12"/>
      <c r="Q9" s="12"/>
      <c r="R9" s="12"/>
    </row>
    <row r="10" spans="1:20" ht="15" x14ac:dyDescent="0.25">
      <c r="B10" s="1"/>
      <c r="C10" s="13"/>
      <c r="D10" s="13"/>
      <c r="E10" s="13"/>
      <c r="F10" s="13"/>
      <c r="G10" s="8"/>
      <c r="H10" s="8"/>
      <c r="I10" s="2"/>
      <c r="J10" s="2"/>
      <c r="K10" s="2"/>
      <c r="L10" s="2"/>
      <c r="M10" s="12"/>
      <c r="N10" s="12"/>
      <c r="O10" s="12"/>
      <c r="P10" s="12"/>
      <c r="Q10" s="12"/>
      <c r="R10" s="12"/>
    </row>
    <row r="11" spans="1:20" ht="70.900000000000006" customHeight="1" x14ac:dyDescent="0.2">
      <c r="A11" s="133" t="s">
        <v>9</v>
      </c>
      <c r="B11" s="134" t="s">
        <v>10</v>
      </c>
      <c r="C11" s="135" t="s">
        <v>11</v>
      </c>
      <c r="D11" s="136" t="s">
        <v>32</v>
      </c>
      <c r="E11" s="136" t="s">
        <v>33</v>
      </c>
      <c r="F11" s="137" t="s">
        <v>34</v>
      </c>
      <c r="G11" s="130" t="s">
        <v>15</v>
      </c>
      <c r="H11" s="130" t="s">
        <v>16</v>
      </c>
      <c r="I11" s="130" t="s">
        <v>35</v>
      </c>
      <c r="J11" s="130" t="s">
        <v>36</v>
      </c>
      <c r="K11" s="130" t="s">
        <v>19</v>
      </c>
      <c r="L11" s="124" t="s">
        <v>20</v>
      </c>
      <c r="M11" s="123" t="s">
        <v>37</v>
      </c>
      <c r="N11" s="125" t="s">
        <v>38</v>
      </c>
      <c r="O11" s="123" t="s">
        <v>39</v>
      </c>
      <c r="P11" s="123" t="s">
        <v>40</v>
      </c>
      <c r="Q11" s="123" t="s">
        <v>41</v>
      </c>
      <c r="R11" s="123" t="s">
        <v>42</v>
      </c>
      <c r="S11" s="126" t="s">
        <v>43</v>
      </c>
      <c r="T11" s="126" t="s">
        <v>43</v>
      </c>
    </row>
    <row r="12" spans="1:20" ht="14.85" customHeight="1" x14ac:dyDescent="0.2">
      <c r="A12" s="133" t="s">
        <v>9</v>
      </c>
      <c r="B12" s="134" t="s">
        <v>10</v>
      </c>
      <c r="C12" s="135" t="s">
        <v>11</v>
      </c>
      <c r="D12" s="136" t="s">
        <v>32</v>
      </c>
      <c r="E12" s="136" t="s">
        <v>33</v>
      </c>
      <c r="F12" s="137" t="s">
        <v>34</v>
      </c>
      <c r="G12" s="130" t="s">
        <v>15</v>
      </c>
      <c r="H12" s="130" t="s">
        <v>16</v>
      </c>
      <c r="I12" s="130" t="s">
        <v>35</v>
      </c>
      <c r="J12" s="130" t="s">
        <v>36</v>
      </c>
      <c r="K12" s="130" t="s">
        <v>19</v>
      </c>
      <c r="L12" s="124" t="s">
        <v>20</v>
      </c>
      <c r="M12" s="123" t="s">
        <v>37</v>
      </c>
      <c r="N12" s="125" t="s">
        <v>38</v>
      </c>
      <c r="O12" s="123" t="s">
        <v>39</v>
      </c>
      <c r="P12" s="123" t="s">
        <v>40</v>
      </c>
      <c r="Q12" s="123" t="s">
        <v>41</v>
      </c>
      <c r="R12" s="123" t="s">
        <v>42</v>
      </c>
      <c r="S12" s="14" t="s">
        <v>44</v>
      </c>
      <c r="T12" s="15" t="s">
        <v>45</v>
      </c>
    </row>
    <row r="13" spans="1:20" x14ac:dyDescent="0.2">
      <c r="A13" s="127"/>
      <c r="B13" s="128"/>
      <c r="C13" s="129"/>
      <c r="D13" s="129"/>
      <c r="E13" s="129"/>
      <c r="F13" s="116"/>
      <c r="G13" s="116"/>
      <c r="H13" s="117"/>
      <c r="I13" s="117"/>
      <c r="J13" s="116"/>
      <c r="K13" s="122"/>
      <c r="L13" s="122"/>
      <c r="M13" s="17" t="s">
        <v>46</v>
      </c>
      <c r="N13" s="16"/>
      <c r="O13" s="18">
        <f>IF(N13=0,0,+N13/J13)</f>
        <v>0</v>
      </c>
      <c r="P13" s="17" t="e">
        <f>+M13*O13</f>
        <v>#VALUE!</v>
      </c>
      <c r="Q13" s="17" t="e">
        <f>IF(L13&lt;=$G$9,P13,0)</f>
        <v>#VALUE!</v>
      </c>
      <c r="R13" s="17" t="str">
        <f>IF($G$9&gt;=L13,M13,0)</f>
        <v>0 0 0 0</v>
      </c>
      <c r="S13" s="19"/>
      <c r="T13" s="20"/>
    </row>
    <row r="14" spans="1:20" x14ac:dyDescent="0.2">
      <c r="A14" s="127"/>
      <c r="B14" s="128"/>
      <c r="C14" s="129"/>
      <c r="D14" s="129"/>
      <c r="E14" s="129"/>
      <c r="F14" s="116"/>
      <c r="G14" s="116"/>
      <c r="H14" s="117"/>
      <c r="I14" s="117"/>
      <c r="J14" s="116"/>
      <c r="K14" s="122"/>
      <c r="L14" s="122"/>
      <c r="M14" s="17"/>
      <c r="N14" s="21"/>
      <c r="O14" s="18">
        <f>IF(N14=0,0,+N14/J14)</f>
        <v>0</v>
      </c>
      <c r="P14" s="17">
        <f>+M14*O14</f>
        <v>0</v>
      </c>
      <c r="Q14" s="17">
        <f>IF(L14&lt;=$G$9,P14,0)</f>
        <v>0</v>
      </c>
      <c r="R14" s="17">
        <f>IF($G$9&gt;=L14,M14,0)</f>
        <v>0</v>
      </c>
      <c r="S14" s="19"/>
      <c r="T14" s="20"/>
    </row>
    <row r="15" spans="1:20" x14ac:dyDescent="0.2">
      <c r="A15" s="127"/>
      <c r="B15" s="128"/>
      <c r="C15" s="129"/>
      <c r="D15" s="129"/>
      <c r="E15" s="129"/>
      <c r="F15" s="116"/>
      <c r="G15" s="116"/>
      <c r="H15" s="117"/>
      <c r="I15" s="117"/>
      <c r="J15" s="116"/>
      <c r="K15" s="122"/>
      <c r="L15" s="122"/>
      <c r="M15" s="17"/>
      <c r="N15" s="22"/>
      <c r="O15" s="18">
        <f>IF(N15=0,0,+N15/J15)</f>
        <v>0</v>
      </c>
      <c r="P15" s="17">
        <f>+M15*O15</f>
        <v>0</v>
      </c>
      <c r="Q15" s="17">
        <f>IF(L15&lt;=$G$9,P15,0)</f>
        <v>0</v>
      </c>
      <c r="R15" s="17">
        <f>IF($G$9&gt;=L15,M15,0)</f>
        <v>0</v>
      </c>
      <c r="S15" s="19"/>
      <c r="T15" s="20"/>
    </row>
    <row r="16" spans="1:20" ht="185.85" customHeight="1" x14ac:dyDescent="0.2">
      <c r="A16" s="127"/>
      <c r="B16" s="128"/>
      <c r="C16" s="129"/>
      <c r="D16" s="129"/>
      <c r="E16" s="129"/>
      <c r="F16" s="116"/>
      <c r="G16" s="116"/>
      <c r="H16" s="117"/>
      <c r="I16" s="117"/>
      <c r="J16" s="116"/>
      <c r="K16" s="122"/>
      <c r="L16" s="122"/>
      <c r="M16" s="17"/>
      <c r="N16" s="22"/>
      <c r="O16" s="18">
        <f>IF(N16=0,0,+N16/J16)</f>
        <v>0</v>
      </c>
      <c r="P16" s="17">
        <f>+M16*O16</f>
        <v>0</v>
      </c>
      <c r="Q16" s="17">
        <f>IF(L16&lt;=$G$9,P16,0)</f>
        <v>0</v>
      </c>
      <c r="R16" s="17">
        <f>IF($G$9&gt;=L16,M16,0)</f>
        <v>0</v>
      </c>
      <c r="S16" s="19"/>
      <c r="T16" s="20"/>
    </row>
    <row r="17" spans="1:21" x14ac:dyDescent="0.2">
      <c r="A17" s="23" t="s">
        <v>47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 t="e">
        <f>SUM(P13:P16)</f>
        <v>#VALUE!</v>
      </c>
      <c r="Q17" s="25" t="e">
        <f>SUM(Q13:Q16)</f>
        <v>#VALUE!</v>
      </c>
      <c r="R17" s="26">
        <f>SUM(R13:R16)</f>
        <v>0</v>
      </c>
      <c r="S17" s="27"/>
      <c r="T17" s="28"/>
    </row>
    <row r="18" spans="1:21" x14ac:dyDescent="0.2">
      <c r="A18" s="118" t="s">
        <v>48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1:21" x14ac:dyDescent="0.2">
      <c r="C19" s="29"/>
      <c r="D19" s="29"/>
      <c r="E19" s="29"/>
      <c r="F19" s="30"/>
      <c r="G19" s="30"/>
      <c r="H19" s="30"/>
      <c r="I19" s="30"/>
      <c r="K19" s="31"/>
      <c r="L19" s="31"/>
      <c r="N19" s="27"/>
      <c r="O19" s="27"/>
    </row>
    <row r="20" spans="1:21" ht="12.75" customHeight="1" x14ac:dyDescent="0.2">
      <c r="A20" s="119" t="s">
        <v>23</v>
      </c>
      <c r="B20" s="119"/>
      <c r="C20" s="119"/>
      <c r="D20" s="119"/>
      <c r="G20" s="120" t="s">
        <v>49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</row>
    <row r="21" spans="1:21" x14ac:dyDescent="0.2">
      <c r="A21" s="32"/>
      <c r="B21" s="33"/>
      <c r="C21" s="27"/>
      <c r="D21" s="27"/>
      <c r="G21" s="121" t="s">
        <v>50</v>
      </c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</row>
    <row r="22" spans="1:21" ht="12.75" customHeight="1" x14ac:dyDescent="0.2">
      <c r="A22" s="34"/>
      <c r="B22" s="10"/>
      <c r="C22" s="114" t="s">
        <v>24</v>
      </c>
      <c r="D22" s="114"/>
      <c r="E22" s="114"/>
      <c r="G22" s="35" t="s">
        <v>51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36"/>
      <c r="S22" s="115" t="s">
        <v>52</v>
      </c>
      <c r="T22" s="115"/>
      <c r="U22" s="37">
        <f>+R17</f>
        <v>0</v>
      </c>
    </row>
    <row r="23" spans="1:21" ht="12.75" customHeight="1" x14ac:dyDescent="0.2">
      <c r="A23" s="38"/>
      <c r="B23" s="39"/>
      <c r="C23" s="114" t="s">
        <v>25</v>
      </c>
      <c r="D23" s="114"/>
      <c r="E23" s="114"/>
      <c r="G23" s="40" t="s">
        <v>53</v>
      </c>
      <c r="N23" s="27"/>
      <c r="O23" s="27"/>
      <c r="P23" s="27"/>
      <c r="S23" s="115" t="s">
        <v>54</v>
      </c>
      <c r="T23" s="115"/>
      <c r="U23" s="37">
        <f>SUM(M13:M16)</f>
        <v>0</v>
      </c>
    </row>
    <row r="24" spans="1:21" ht="15" customHeight="1" x14ac:dyDescent="0.25">
      <c r="A24" s="41"/>
      <c r="B24" s="42"/>
      <c r="C24" s="114" t="s">
        <v>26</v>
      </c>
      <c r="D24" s="114"/>
      <c r="E24" s="114"/>
      <c r="G24" s="35" t="s">
        <v>55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36"/>
      <c r="S24" s="115" t="s">
        <v>56</v>
      </c>
      <c r="T24" s="115"/>
      <c r="U24" s="43" t="e">
        <f>IF(Q17=0,0,+Q17/U22)</f>
        <v>#VALUE!</v>
      </c>
    </row>
    <row r="25" spans="1:21" ht="12.75" customHeight="1" x14ac:dyDescent="0.2">
      <c r="A25" s="44"/>
      <c r="B25" s="45"/>
      <c r="C25" s="114" t="s">
        <v>57</v>
      </c>
      <c r="D25" s="114"/>
      <c r="E25" s="114"/>
      <c r="G25" s="35" t="s">
        <v>58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36"/>
      <c r="S25" s="115" t="s">
        <v>59</v>
      </c>
      <c r="T25" s="115"/>
      <c r="U25" s="43" t="e">
        <f>IF(P17=0,0,+P17/U23)</f>
        <v>#VALUE!</v>
      </c>
    </row>
  </sheetData>
  <sheetProtection selectLockedCells="1" selectUnlockedCells="1"/>
  <mergeCells count="51">
    <mergeCell ref="C1:R1"/>
    <mergeCell ref="C2:R2"/>
    <mergeCell ref="C3:R3"/>
    <mergeCell ref="A7:B7"/>
    <mergeCell ref="A8:D8"/>
    <mergeCell ref="G8:H8"/>
    <mergeCell ref="A9:D9"/>
    <mergeCell ref="G9:H9"/>
    <mergeCell ref="A11:A12"/>
    <mergeCell ref="B11:B12"/>
    <mergeCell ref="C11:C12"/>
    <mergeCell ref="D11:D12"/>
    <mergeCell ref="E11:E12"/>
    <mergeCell ref="F11:F12"/>
    <mergeCell ref="G11:G12"/>
    <mergeCell ref="H11:H12"/>
    <mergeCell ref="R11:R12"/>
    <mergeCell ref="S11:T11"/>
    <mergeCell ref="A13:A16"/>
    <mergeCell ref="B13:B16"/>
    <mergeCell ref="C13:C16"/>
    <mergeCell ref="D13:D16"/>
    <mergeCell ref="E13:E16"/>
    <mergeCell ref="I11:I12"/>
    <mergeCell ref="J11:J12"/>
    <mergeCell ref="K11:K12"/>
    <mergeCell ref="O11:O12"/>
    <mergeCell ref="P11:P12"/>
    <mergeCell ref="Q11:Q12"/>
    <mergeCell ref="L11:L12"/>
    <mergeCell ref="M11:M12"/>
    <mergeCell ref="N11:N12"/>
    <mergeCell ref="A20:D20"/>
    <mergeCell ref="G20:U20"/>
    <mergeCell ref="G21:U21"/>
    <mergeCell ref="C22:E22"/>
    <mergeCell ref="S22:T22"/>
    <mergeCell ref="I13:I16"/>
    <mergeCell ref="J13:J16"/>
    <mergeCell ref="K13:K16"/>
    <mergeCell ref="L13:L16"/>
    <mergeCell ref="C25:E25"/>
    <mergeCell ref="S25:T25"/>
    <mergeCell ref="F13:F16"/>
    <mergeCell ref="G13:G16"/>
    <mergeCell ref="H13:H16"/>
    <mergeCell ref="C23:E23"/>
    <mergeCell ref="S23:T23"/>
    <mergeCell ref="C24:E24"/>
    <mergeCell ref="S24:T24"/>
    <mergeCell ref="A18:U18"/>
  </mergeCells>
  <dataValidations count="1">
    <dataValidation type="decimal" operator="greaterThan" allowBlank="1" showErrorMessage="1" sqref="J1:J10 N1:N16 K17 O17 J18:J19 N18:N25 J21:J25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5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MEJORAM RES 5872 07</vt:lpstr>
      <vt:lpstr>SEGUIMIENTO PL MEJ RES 5872 07</vt:lpstr>
      <vt:lpstr>'PLAN MEJORAM RES 5872 07'!Área_de_impresión</vt:lpstr>
      <vt:lpstr>'PLAN MEJORAM RES 5872 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</dc:creator>
  <cp:lastModifiedBy>TIC21-HP</cp:lastModifiedBy>
  <cp:lastPrinted>2019-02-21T20:48:40Z</cp:lastPrinted>
  <dcterms:created xsi:type="dcterms:W3CDTF">2017-08-10T15:44:05Z</dcterms:created>
  <dcterms:modified xsi:type="dcterms:W3CDTF">2019-02-22T22:32:06Z</dcterms:modified>
</cp:coreProperties>
</file>