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24226"/>
  <mc:AlternateContent xmlns:mc="http://schemas.openxmlformats.org/markup-compatibility/2006">
    <mc:Choice Requires="x15">
      <x15ac:absPath xmlns:x15ac="http://schemas.microsoft.com/office/spreadsheetml/2010/11/ac" url="C:\Users\EliteDesk\Desktop\PLAN DE MEJORAMIENTO AUDITORIA REGULAR VIGENCIA 2017\"/>
    </mc:Choice>
  </mc:AlternateContent>
  <xr:revisionPtr revIDLastSave="0" documentId="13_ncr:1_{11BC45E6-3CCD-436B-B6CB-81AAB7A2E52D}" xr6:coauthVersionLast="40" xr6:coauthVersionMax="40" xr10:uidLastSave="{00000000-0000-0000-0000-000000000000}"/>
  <bookViews>
    <workbookView xWindow="0" yWindow="0" windowWidth="20490" windowHeight="7545" tabRatio="601" xr2:uid="{00000000-000D-0000-FFFF-FFFF00000000}"/>
  </bookViews>
  <sheets>
    <sheet name="PLAN MEJORAM RES 5872 07" sheetId="1" r:id="rId1"/>
    <sheet name="SEGUIMIENTO PL MEJ RES 5872 07" sheetId="2" r:id="rId2"/>
  </sheets>
  <definedNames>
    <definedName name="_xlnm.Print_Area" localSheetId="0">'PLAN MEJORAM RES 5872 07'!$A$1:$N$45</definedName>
  </definedNames>
  <calcPr calcId="181029"/>
</workbook>
</file>

<file path=xl/calcChain.xml><?xml version="1.0" encoding="utf-8"?>
<calcChain xmlns="http://schemas.openxmlformats.org/spreadsheetml/2006/main">
  <c r="M25" i="1" l="1"/>
  <c r="M40" i="1" l="1"/>
  <c r="M39" i="1"/>
  <c r="M38" i="1"/>
  <c r="M30" i="1"/>
  <c r="M29" i="1"/>
  <c r="M28" i="1"/>
  <c r="M24" i="1"/>
  <c r="M23" i="1"/>
  <c r="M22" i="1"/>
  <c r="M21" i="1"/>
  <c r="M20" i="1"/>
  <c r="M19" i="1"/>
  <c r="M18" i="1"/>
  <c r="M14" i="1" l="1"/>
  <c r="M13" i="1" l="1"/>
  <c r="M37" i="1"/>
  <c r="M17" i="1" l="1"/>
  <c r="M26" i="1" l="1"/>
  <c r="M36" i="1" l="1"/>
  <c r="M35" i="1"/>
  <c r="M34" i="1"/>
  <c r="M33" i="1"/>
  <c r="M32" i="1"/>
  <c r="M31" i="1"/>
  <c r="M16" i="1" l="1"/>
  <c r="M15" i="1" l="1"/>
  <c r="O13" i="2" l="1"/>
  <c r="P13" i="2" s="1"/>
  <c r="R13" i="2"/>
  <c r="O14" i="2"/>
  <c r="P14" i="2" s="1"/>
  <c r="Q14" i="2" s="1"/>
  <c r="R14" i="2"/>
  <c r="O15" i="2"/>
  <c r="P15" i="2" s="1"/>
  <c r="Q15" i="2" s="1"/>
  <c r="R15" i="2"/>
  <c r="O16" i="2"/>
  <c r="P16" i="2" s="1"/>
  <c r="Q16" i="2" s="1"/>
  <c r="R16" i="2"/>
  <c r="U23" i="2"/>
  <c r="R17" i="2" l="1"/>
  <c r="U22" i="2" s="1"/>
  <c r="Q13" i="2"/>
  <c r="Q17" i="2" s="1"/>
  <c r="U24" i="2" s="1"/>
  <c r="P17" i="2"/>
  <c r="U2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Un usuario de Microsoft Office satisfecho</author>
  </authors>
  <commentList>
    <comment ref="A10" authorId="0" shapeId="0" xr:uid="{00000000-0006-0000-0000-000001000000}">
      <text>
        <r>
          <rPr>
            <sz val="9"/>
            <color indexed="81"/>
            <rFont val="Tahoma"/>
            <family val="2"/>
          </rPr>
          <t xml:space="preserve">Consignar la fecha (dia-mes-año) de subscripción del pan en la celda demarcada
 </t>
        </r>
      </text>
    </comment>
    <comment ref="A12" authorId="0" shapeId="0" xr:uid="{00000000-0006-0000-0000-000002000000}">
      <text>
        <r>
          <rPr>
            <sz val="9"/>
            <color indexed="81"/>
            <rFont val="Tahoma"/>
            <family val="2"/>
          </rPr>
          <t xml:space="preserve">Numero de orden del hallazgo en el informe ( cuando una accion correctiva agrupa varios hallazgos pueden relacionarse en las celdas los numeros correspondientes )  relacionarse 
</t>
        </r>
      </text>
    </comment>
    <comment ref="B12" authorId="0" shapeId="0" xr:uid="{00000000-0006-0000-0000-000003000000}">
      <text>
        <r>
          <rPr>
            <sz val="9"/>
            <color indexed="81"/>
            <rFont val="Tahoma"/>
            <family val="2"/>
          </rPr>
          <t xml:space="preserve">Corresponde a la clasificación esteblecida por la CGR según la naturaleza del hallazgo y su origen en las diferentes áreas de la administración 
</t>
        </r>
      </text>
    </comment>
    <comment ref="F12" authorId="0" shapeId="0" xr:uid="{00000000-0006-0000-0000-000004000000}">
      <text>
        <r>
          <rPr>
            <sz val="9"/>
            <color indexed="81"/>
            <rFont val="Tahoma"/>
            <family val="2"/>
          </rPr>
          <t xml:space="preserve">Es la accón o decisión que adopta la entidad para subsanar o corregir la situación plasmada en el hallazgo
</t>
        </r>
      </text>
    </comment>
    <comment ref="G12" authorId="0" shapeId="0" xr:uid="{00000000-0006-0000-0000-000005000000}">
      <text>
        <r>
          <rPr>
            <sz val="9"/>
            <color indexed="81"/>
            <rFont val="Tahoma"/>
            <family val="2"/>
          </rPr>
          <t xml:space="preserve">Refleja el propósito que tiene el cumplir con la acción emprendida para corregir las situaciones que se deriven de los hallazgos 
</t>
        </r>
      </text>
    </comment>
    <comment ref="J12" authorId="0" shapeId="0" xr:uid="{00000000-0006-0000-0000-000007000000}">
      <text>
        <r>
          <rPr>
            <sz val="9"/>
            <color indexed="81"/>
            <rFont val="Tahoma"/>
            <family val="2"/>
          </rPr>
          <t xml:space="preserve">Expresa la metrica de los pasos o metas que contiene cada acción con el fin de poder medir el grado de avance  
</t>
        </r>
      </text>
    </comment>
    <comment ref="K12" authorId="0" shapeId="0" xr:uid="{00000000-0006-0000-0000-000008000000}">
      <text>
        <r>
          <rPr>
            <sz val="9"/>
            <color indexed="81"/>
            <rFont val="Tahoma"/>
            <family val="2"/>
          </rPr>
          <t xml:space="preserve">Se consigna la fecha programada para la iniciación de cada paso o meta 
</t>
        </r>
      </text>
    </comment>
    <comment ref="L12" authorId="0" shapeId="0" xr:uid="{00000000-0006-0000-0000-000009000000}">
      <text>
        <r>
          <rPr>
            <sz val="9"/>
            <color indexed="81"/>
            <rFont val="Tahoma"/>
            <family val="2"/>
          </rPr>
          <t xml:space="preserve">Eestablece el plazo o  y finalización de cada una de las metas 
</t>
        </r>
      </text>
    </comment>
    <comment ref="M12" authorId="0" shapeId="0" xr:uid="{00000000-0006-0000-0000-00000A000000}">
      <text>
        <r>
          <rPr>
            <sz val="9"/>
            <color indexed="81"/>
            <rFont val="Tahoma"/>
            <family val="2"/>
          </rPr>
          <t xml:space="preserve">La hoja calcula automáticamente el pazo de duración de la acción teniendo cuidado que la ultima acción consignada sea la que termine de último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Un usuario de Microsoft Office satisfecho</author>
  </authors>
  <commentList>
    <comment ref="A8" authorId="0" shapeId="0" xr:uid="{00000000-0006-0000-0100-000001000000}">
      <text>
        <r>
          <rPr>
            <sz val="9"/>
            <color indexed="81"/>
            <rFont val="Tahoma"/>
            <family val="2"/>
          </rPr>
          <t xml:space="preserve">Consignar la fecha (dia-mes-año) de subscripción del plan en la celda demarcada
 </t>
        </r>
      </text>
    </comment>
    <comment ref="A9" authorId="0" shapeId="0" xr:uid="{00000000-0006-0000-0100-000002000000}">
      <text>
        <r>
          <rPr>
            <sz val="9"/>
            <color indexed="81"/>
            <rFont val="Tahoma"/>
            <family val="2"/>
          </rPr>
          <t xml:space="preserve">Consignar la fecha (dia-mes-año) de en que se presenta el avance del plan en la celda demarcada
 </t>
        </r>
      </text>
    </comment>
    <comment ref="A11" authorId="0" shapeId="0" xr:uid="{00000000-0006-0000-0100-000003000000}">
      <text>
        <r>
          <rPr>
            <sz val="9"/>
            <color indexed="81"/>
            <rFont val="Tahoma"/>
            <family val="2"/>
          </rPr>
          <t xml:space="preserve">Numero de orden del hallazgo en el informe ( cuando una accion correctiva agrupa varios hallazgos pueden relacionarse en las celdas los numeros correspondientes )  relacionarse 
</t>
        </r>
      </text>
    </comment>
    <comment ref="B11" authorId="0" shapeId="0" xr:uid="{00000000-0006-0000-0100-000004000000}">
      <text>
        <r>
          <rPr>
            <sz val="9"/>
            <color indexed="81"/>
            <rFont val="Tahoma"/>
            <family val="2"/>
          </rPr>
          <t xml:space="preserve">Corresponde a la clasificación esteblecida por la CGR según la naturaleza del hallazgo y su origen en las diferentes áreas de la administración 
</t>
        </r>
      </text>
    </comment>
    <comment ref="F11" authorId="0" shapeId="0" xr:uid="{00000000-0006-0000-0100-000005000000}">
      <text>
        <r>
          <rPr>
            <sz val="9"/>
            <color indexed="81"/>
            <rFont val="Tahoma"/>
            <family val="2"/>
          </rPr>
          <t xml:space="preserve">Es la accón o decisión que adopta la entidad para subsanar o corregir la situación plasmada en el hallazgo
</t>
        </r>
      </text>
    </comment>
    <comment ref="G11" authorId="0" shapeId="0" xr:uid="{00000000-0006-0000-0100-000006000000}">
      <text>
        <r>
          <rPr>
            <sz val="9"/>
            <color indexed="81"/>
            <rFont val="Tahoma"/>
            <family val="2"/>
          </rPr>
          <t xml:space="preserve">Refleja el propósito que tiene el cumplir con la acción emprendida para corregir las situaciones que se deriven de los hallazgos 
</t>
        </r>
      </text>
    </comment>
    <comment ref="H11" authorId="0" shapeId="0" xr:uid="{00000000-0006-0000-0100-000007000000}">
      <text>
        <r>
          <rPr>
            <sz val="9"/>
            <color indexed="81"/>
            <rFont val="Tahoma"/>
            <family val="2"/>
          </rPr>
          <t xml:space="preserve">Cada accion correctiva debe tener plasmados unos pasos o metas cuantificables que permitan medir su avance y cumplimiento 
Sepueden incluir tantas filas como metas o pasos sean necesarios insertando filas por encima de la filas  sombreadas </t>
        </r>
      </text>
    </comment>
    <comment ref="J11" authorId="0" shapeId="0" xr:uid="{00000000-0006-0000-0100-000008000000}">
      <text>
        <r>
          <rPr>
            <sz val="9"/>
            <color indexed="81"/>
            <rFont val="Tahoma"/>
            <family val="2"/>
          </rPr>
          <t xml:space="preserve">Expresa la metrica de los pasos o metas que contiene cada acción con el fin de poder medir el grado de avance  
</t>
        </r>
      </text>
    </comment>
    <comment ref="K11" authorId="0" shapeId="0" xr:uid="{00000000-0006-0000-0100-000009000000}">
      <text>
        <r>
          <rPr>
            <sz val="9"/>
            <color indexed="81"/>
            <rFont val="Tahoma"/>
            <family val="2"/>
          </rPr>
          <t xml:space="preserve">Se consigna la fecha programada para la iniciación de cada paso o meta 
</t>
        </r>
      </text>
    </comment>
    <comment ref="L11" authorId="0" shapeId="0" xr:uid="{00000000-0006-0000-0100-00000A000000}">
      <text>
        <r>
          <rPr>
            <sz val="9"/>
            <color indexed="81"/>
            <rFont val="Tahoma"/>
            <family val="2"/>
          </rPr>
          <t xml:space="preserve">Eestablece el plazo o  y finalización de cada una de las metas 
</t>
        </r>
      </text>
    </comment>
    <comment ref="M11" authorId="0" shapeId="0" xr:uid="{00000000-0006-0000-0100-00000B000000}">
      <text>
        <r>
          <rPr>
            <sz val="9"/>
            <color indexed="81"/>
            <rFont val="Tahoma"/>
            <family val="2"/>
          </rPr>
          <t xml:space="preserve">La hoja calcula automáticamente el pazo de duración de las metas  
</t>
        </r>
      </text>
    </comment>
    <comment ref="N11" authorId="0" shapeId="0" xr:uid="{00000000-0006-0000-0100-00000C000000}">
      <text>
        <r>
          <rPr>
            <sz val="9"/>
            <color indexed="81"/>
            <rFont val="Tahoma"/>
            <family val="2"/>
          </rPr>
          <t xml:space="preserve">Se consigna el numero de unidades ejecutadas por cada una de las metas 
</t>
        </r>
      </text>
    </comment>
    <comment ref="O11" authorId="0" shapeId="0" xr:uid="{00000000-0006-0000-0100-00000D000000}">
      <text>
        <r>
          <rPr>
            <sz val="9"/>
            <color indexed="81"/>
            <rFont val="Tahoma"/>
            <family val="2"/>
          </rPr>
          <t xml:space="preserve">Calcula el avance porcentual de la meta  dividiendo la ejecución informada en la columna Ksobre la columna G
</t>
        </r>
      </text>
    </comment>
    <comment ref="A12" authorId="0" shapeId="0" xr:uid="{00000000-0006-0000-0100-00000E000000}">
      <text>
        <r>
          <rPr>
            <sz val="9"/>
            <color indexed="81"/>
            <rFont val="Tahoma"/>
            <family val="2"/>
          </rPr>
          <t xml:space="preserve">Numero de orden del hallazgo en el informe ( cuando una accion correctiva agrupa varios hallazgos pueden relacionarse en las celdas los numeros correspondientes )  relacionarse 
</t>
        </r>
      </text>
    </comment>
    <comment ref="B12" authorId="0" shapeId="0" xr:uid="{00000000-0006-0000-0100-00000F000000}">
      <text>
        <r>
          <rPr>
            <sz val="9"/>
            <color indexed="81"/>
            <rFont val="Tahoma"/>
            <family val="2"/>
          </rPr>
          <t xml:space="preserve">Corresponde a la clasificación esteblecida por la CGR según la naturaleza del hallazgo y su origen en las diferentes áreas de la administración 
</t>
        </r>
      </text>
    </comment>
    <comment ref="F12" authorId="0" shapeId="0" xr:uid="{00000000-0006-0000-0100-000010000000}">
      <text>
        <r>
          <rPr>
            <sz val="9"/>
            <color indexed="81"/>
            <rFont val="Tahoma"/>
            <family val="2"/>
          </rPr>
          <t xml:space="preserve">Es la accón o decisión que adopta la entidad para subsanar o corregir la situación plasmada en el hallazgo
</t>
        </r>
      </text>
    </comment>
    <comment ref="G12" authorId="0" shapeId="0" xr:uid="{00000000-0006-0000-0100-000011000000}">
      <text>
        <r>
          <rPr>
            <sz val="9"/>
            <color indexed="81"/>
            <rFont val="Tahoma"/>
            <family val="2"/>
          </rPr>
          <t xml:space="preserve">Refleja el propósito que tiene el cumplir con la acción emprendida para corregir las situaciones que se deriven de los hallazgos 
</t>
        </r>
      </text>
    </comment>
    <comment ref="H12" authorId="0" shapeId="0" xr:uid="{00000000-0006-0000-0100-000012000000}">
      <text>
        <r>
          <rPr>
            <sz val="9"/>
            <color indexed="81"/>
            <rFont val="Tahoma"/>
            <family val="2"/>
          </rPr>
          <t xml:space="preserve">Cada accion correctiva debe tener plasmados unos pasos o metas cuantificables que permitan medir su avance y cumplimiento 
Sepueden incluir tantas filas como metas o pasos sean necesarios insertando filas por encima de la filas  sombreadas </t>
        </r>
      </text>
    </comment>
    <comment ref="J12" authorId="0" shapeId="0" xr:uid="{00000000-0006-0000-0100-000013000000}">
      <text>
        <r>
          <rPr>
            <sz val="9"/>
            <color indexed="81"/>
            <rFont val="Tahoma"/>
            <family val="2"/>
          </rPr>
          <t xml:space="preserve">Expresa la metrica de los pasos o metas que contiene cada acción con el fin de poder medir el grado de avance  
</t>
        </r>
      </text>
    </comment>
    <comment ref="K12" authorId="0" shapeId="0" xr:uid="{00000000-0006-0000-0100-000014000000}">
      <text>
        <r>
          <rPr>
            <sz val="9"/>
            <color indexed="81"/>
            <rFont val="Tahoma"/>
            <family val="2"/>
          </rPr>
          <t xml:space="preserve">Se consigna la fecha programada para la iniciación de cada paso o meta 
</t>
        </r>
      </text>
    </comment>
    <comment ref="L12" authorId="0" shapeId="0" xr:uid="{00000000-0006-0000-0100-000015000000}">
      <text>
        <r>
          <rPr>
            <sz val="9"/>
            <color indexed="81"/>
            <rFont val="Tahoma"/>
            <family val="2"/>
          </rPr>
          <t xml:space="preserve">Eestablece el plazo o  y finalización de cada una de las metas 
</t>
        </r>
      </text>
    </comment>
    <comment ref="M12" authorId="0" shapeId="0" xr:uid="{00000000-0006-0000-0100-000016000000}">
      <text>
        <r>
          <rPr>
            <sz val="9"/>
            <color indexed="81"/>
            <rFont val="Tahoma"/>
            <family val="2"/>
          </rPr>
          <t xml:space="preserve">La hoja calcula automáticamente el pazo de duración de las metas  
</t>
        </r>
      </text>
    </comment>
    <comment ref="N12" authorId="0" shapeId="0" xr:uid="{00000000-0006-0000-0100-000017000000}">
      <text>
        <r>
          <rPr>
            <sz val="9"/>
            <color indexed="81"/>
            <rFont val="Tahoma"/>
            <family val="2"/>
          </rPr>
          <t xml:space="preserve">Se consigna el numero de unidades ejecutadas por cada una de las metas 
</t>
        </r>
      </text>
    </comment>
    <comment ref="O12" authorId="0" shapeId="0" xr:uid="{00000000-0006-0000-0100-000018000000}">
      <text>
        <r>
          <rPr>
            <sz val="9"/>
            <color indexed="81"/>
            <rFont val="Tahoma"/>
            <family val="2"/>
          </rPr>
          <t xml:space="preserve">Calcula el avance porcentual de la meta  dividiendo la ejecución informada en la columna Ksobre la columna G
</t>
        </r>
      </text>
    </comment>
  </commentList>
</comments>
</file>

<file path=xl/sharedStrings.xml><?xml version="1.0" encoding="utf-8"?>
<sst xmlns="http://schemas.openxmlformats.org/spreadsheetml/2006/main" count="249" uniqueCount="207">
  <si>
    <t>FORMATO No 1</t>
  </si>
  <si>
    <t xml:space="preserve"> INFORMACIÓN SOBRE LOS PLANES DE MEJORAMIENTO </t>
  </si>
  <si>
    <t xml:space="preserve">Informe presentado a la Contraloría Municipal de Armenia </t>
  </si>
  <si>
    <t xml:space="preserve">Entidad: </t>
  </si>
  <si>
    <t xml:space="preserve">Representante Legal:  </t>
  </si>
  <si>
    <t>NIT:</t>
  </si>
  <si>
    <t>890.000-464-3</t>
  </si>
  <si>
    <t xml:space="preserve">Numero consecutivo del hallazgo </t>
  </si>
  <si>
    <t>Código hallazgo</t>
  </si>
  <si>
    <t>Causa  del Hallazgo</t>
  </si>
  <si>
    <t>Efecto  del Hallazgo</t>
  </si>
  <si>
    <t>Acción de Mejoramiento</t>
  </si>
  <si>
    <t>Objetivo</t>
  </si>
  <si>
    <t>Descripción de las Metas</t>
  </si>
  <si>
    <t>Denominación de la Unidad de medida de la Meta</t>
  </si>
  <si>
    <t>Unidad de medida de las Metas</t>
  </si>
  <si>
    <t>Fecha iniciación Metas</t>
  </si>
  <si>
    <t>Fecha terminación Metas</t>
  </si>
  <si>
    <t xml:space="preserve">Plazo en semanas de las Meta </t>
  </si>
  <si>
    <t>Area Responsable</t>
  </si>
  <si>
    <t>FORMATO No 2</t>
  </si>
  <si>
    <t xml:space="preserve">Informe presentado a la Contraloría General de la República </t>
  </si>
  <si>
    <t>NIT</t>
  </si>
  <si>
    <t>Período Fiscal que Cubre</t>
  </si>
  <si>
    <t xml:space="preserve">Fecha de subscripción </t>
  </si>
  <si>
    <t xml:space="preserve">Fecha de Evaluación </t>
  </si>
  <si>
    <r>
      <t>Descripción hallazgo (</t>
    </r>
    <r>
      <rPr>
        <sz val="8"/>
        <rFont val="Arial"/>
        <family val="2"/>
      </rPr>
      <t>No mas de 50 palabras</t>
    </r>
    <r>
      <rPr>
        <b/>
        <sz val="10"/>
        <rFont val="Arial"/>
        <family val="2"/>
      </rPr>
      <t xml:space="preserve">) </t>
    </r>
  </si>
  <si>
    <t>Causa Del Hallazgo</t>
  </si>
  <si>
    <t>Efecto  Del Hallazgo</t>
  </si>
  <si>
    <t>Acción de mejoramiento</t>
  </si>
  <si>
    <t>Denominación de la Unidad de medida de la meta</t>
  </si>
  <si>
    <t>Unidad de medida de la Meta</t>
  </si>
  <si>
    <t>Plazo en semanas de las Metas</t>
  </si>
  <si>
    <t xml:space="preserve">Avance físico de ejecución de las metas  </t>
  </si>
  <si>
    <t xml:space="preserve">Porcentaje de Avance fisico de ejecución de las metas  </t>
  </si>
  <si>
    <t>Puntaje  Logrado  por las metas metas  (Poi)</t>
  </si>
  <si>
    <t xml:space="preserve">Puntaje Logrado por las metas  Vencidas (POMVi)  </t>
  </si>
  <si>
    <t>Puntaje atribuido metas vencidas</t>
  </si>
  <si>
    <t xml:space="preserve">Area Responsable </t>
  </si>
  <si>
    <t>SI</t>
  </si>
  <si>
    <t>NO</t>
  </si>
  <si>
    <t>0 0 0 0</t>
  </si>
  <si>
    <t xml:space="preserve">resolucion </t>
  </si>
  <si>
    <t xml:space="preserve">Para cualquier duda o aclaración puede dirigirse al siguiente correo:  joyaga@ contraloriagen.gov.co     </t>
  </si>
  <si>
    <t xml:space="preserve">Convenciones: </t>
  </si>
  <si>
    <t xml:space="preserve">Evaluación del plan de mejoramiento </t>
  </si>
  <si>
    <t xml:space="preserve">Puntajes base de evaluación </t>
  </si>
  <si>
    <t xml:space="preserve">Columnas de calculo automático </t>
  </si>
  <si>
    <t>Puntaje base evaluación de cumplimiento</t>
  </si>
  <si>
    <t xml:space="preserve">PBEC = </t>
  </si>
  <si>
    <t xml:space="preserve">Informacion suministrada en el informe de la CGR </t>
  </si>
  <si>
    <t xml:space="preserve">Puntaje base evaluación de avance </t>
  </si>
  <si>
    <t xml:space="preserve">PBEA = </t>
  </si>
  <si>
    <t xml:space="preserve">Celda con formato fecha: Día Mes Año </t>
  </si>
  <si>
    <t xml:space="preserve">Cumplimiento del plan </t>
  </si>
  <si>
    <t>CPM = POMMVi/PBEC</t>
  </si>
  <si>
    <t>Fila de Totales</t>
  </si>
  <si>
    <t xml:space="preserve">Avance del plan de mejoramiento </t>
  </si>
  <si>
    <t>AP= POMi/PBEA</t>
  </si>
  <si>
    <t>Inadecuada planeación en el proceso de contratación de
soporte de los aplicativos.</t>
  </si>
  <si>
    <t xml:space="preserve">Sanciones  Administrativas </t>
  </si>
  <si>
    <t>Evitar poner en riesgo la adecuada operación de los aplicativos misionales.</t>
  </si>
  <si>
    <t>Secretaría de las TIC y Departamento Admninistrativo de Hacienda</t>
  </si>
  <si>
    <t xml:space="preserve">Resultado de la revisión a la página web, se pudo determinar qué: no se cuenta
con la opción “PAGOS EN LÍNEA” no permitiendo con ello a los usuarios un mejor
y más efectivo recaudo, pues los usuarios no requerirán de desplazamiento y
facilitaría a los usuarios de fuera de la ciudad pagar sus impuestos a través de
éstos mecanismos.
</t>
  </si>
  <si>
    <t xml:space="preserve">Demora en la Implementación del Botón pagos en línea para el impuesto predial.
</t>
  </si>
  <si>
    <t>Sanciones  Administrativas</t>
  </si>
  <si>
    <t>Implementar el boton de pagos PSE para el pago del Impuesto Predial</t>
  </si>
  <si>
    <t xml:space="preserve"> Departamento Admninistrativo de Hacienda</t>
  </si>
  <si>
    <t>Secretaría de las TIC</t>
  </si>
  <si>
    <t xml:space="preserve">Agilizar la firma de los convenios con los Bancos </t>
  </si>
  <si>
    <t>Terminar las pruebas de funcionamiento del Web Service.</t>
  </si>
  <si>
    <t>Boton PSE Implementado</t>
  </si>
  <si>
    <t>Ajuste convenio con Banco de Occidente</t>
  </si>
  <si>
    <t xml:space="preserve">Convenio Ajustado </t>
  </si>
  <si>
    <t>Tener el Web service funcionando para activar el boton PSE en el Portal Tributario</t>
  </si>
  <si>
    <t>Firmar Convenio interadministrativo con banco de Occidente</t>
  </si>
  <si>
    <t>Sanciones disciplinarias a los funcionarios de la entidad, falta de credilidad en la institucion, ineficiencia en los procesos , aumento de las PQRSD.</t>
  </si>
  <si>
    <t>Respuesta opotuna dentro de los terminos establecidos de la totalidad de los PQRS radicados en la entidad.</t>
  </si>
  <si>
    <t>Departamnento Administrativo de Fortalecimiento Institucional  -  Servicio y Atencion al Ciudadano</t>
  </si>
  <si>
    <t>Al requerir tanto al Municipio como a la Empresa contratada no fue suministrado registro de entrega de dotacion conforme a los lineamientos nacionales</t>
  </si>
  <si>
    <t xml:space="preserve">Incumplimiento de las Obligaciones de las Partes, sanciones a las Supervisiones  de los Contratos </t>
  </si>
  <si>
    <t xml:space="preserve">Subdirección del Departamento Administrativo  de Bienes y Suministros- SUPERVISOR DEL Contrato </t>
  </si>
  <si>
    <t xml:space="preserve">Posibles sanciones  </t>
  </si>
  <si>
    <t>Cronograma entregado</t>
  </si>
  <si>
    <t>Departamento Administrativo de Bienes y Suministros</t>
  </si>
  <si>
    <t xml:space="preserve">Municipio de Armenia- </t>
  </si>
  <si>
    <t>Oscar Castellanos Tabares</t>
  </si>
  <si>
    <t>Durante el primer semestre de la vigencia 2017 no se evidenció soporte técnico a los aplicativos con que cuenta la entidad. Esto evidenciado en que los contratos celebrados por el municipio para la vigencia 2017 rigen a partir del segundo semestre así:
Contratos:
TIC 20170956 Inicio de contrato 2 mayo de 2017
TIC 20171715 Inicio de contrato 21 de junio de 2017
TIC 20171720 Inicio de contrato 21 de junio de 2017
TIC 20172126 Inicio de contrato 8 de agosto de 2017.
poniendo con ello en riesgo la buena operación de los mismos y la no posibilidad de atender contingencias y restablecer los aplicativos</t>
  </si>
  <si>
    <t>Al realizar la comparación entre la apropiación presupuestal definitiva del rubro de la sobretasa bomberil, vigencias 2014 al 2017, y su respectiva ejecución, se observó una diferencia significativa entre uno y otro. notándose así que no hay una correcta armonización entre las proyecciones de recaudo del rubro sobretasa bomberil y los gastos e inversiones requeridos por el cuerpo oficial de bomberos en cada vigencia.</t>
  </si>
  <si>
    <t>Que haya coherencia entre las apropiaciones presupuestales y los rubros a ejecutar requerida por el COBA durante la vigencia correspondiente.</t>
  </si>
  <si>
    <t>Reuniones trimestrales para el seguimiento a la armonización entre el recaudo y la ejecución del rubro sobretasa bomberil, evidenciado mediante actas.</t>
  </si>
  <si>
    <t>Número de actas realizadas.</t>
  </si>
  <si>
    <t>Número de actas, control de asistencia y registro fotografico.</t>
  </si>
  <si>
    <t>Dar cumplimiento de las partes  a las Obligaciones establecidas  en el  Contrato de Prestacion de Servicios</t>
  </si>
  <si>
    <t xml:space="preserve">Dar cumplimiento a la Planeacion Contractual </t>
  </si>
  <si>
    <t xml:space="preserve">Cumplimiento a la normatividad nacional en relación al manejo de los impuestos por publicidad exterior visual garantizando así seguridad  de la información tantos para los contribuyentes como para  la administración. </t>
  </si>
  <si>
    <t xml:space="preserve">Adelantar las acciones legales tendientes a la recuperación o pago de los dineros dejados de recaudar, por concepto de Publicidad Exterior Visual. </t>
  </si>
  <si>
    <t xml:space="preserve">"no se cumple con los parámetros de un aviso y tablero, pues el aviso o valla mide en promedio 16,25 mts2 y el Parágrafo único, del artículo 61del Acuerdo 017 de 2012 que establece:
“En el Municipio de Armenia los Avisos y Tableros no podrán superar los mts2, so pena de incurrir una sanción por contaminación visual equivalente a 5 SMDL"
</t>
  </si>
  <si>
    <t>Baja ejecución de los recursos de la sobretasa bomberil, lo que conlleva a la no adquisición de la totalidad de los bienes y servicios requeridos por le COBA</t>
  </si>
  <si>
    <t>Falta de Planeación y seguimiento de los procesos contractuales que se realizan con los recursos de la sobretasa bomberil.</t>
  </si>
  <si>
    <t>Realizar una adeacuada planeación y seguimiento de los procesos  contractuales, de acuerdo a las necesidades requeridas para el funcionamiento del COBA, tieniendo encuenta los tiempos establecidos y las especificaciones requeridas y ajustados a la norma.</t>
  </si>
  <si>
    <t>Secretaria de Educacion Municipal</t>
  </si>
  <si>
    <t xml:space="preserve"> Informes </t>
  </si>
  <si>
    <t xml:space="preserve"> Incluir dentro de las lista de chequeo  y verificar  por parte  de las funcionarias adscritas  al PAE, que las manipuladoras del programa   cuenten con  implementos necesarios de aseo .</t>
  </si>
  <si>
    <t xml:space="preserve"> Que los restaurantes escolares cuenten con la totalidad de los implementos necesarios  de aseo en los restaurantes escolares para las manipuladoras  adscritas al programa</t>
  </si>
  <si>
    <t>Que las Instituciones educativas  realicen mantenimiento periodico de los tanques que suministran el agua a los restaurantes escolares.</t>
  </si>
  <si>
    <t xml:space="preserve">Durante las visitas realizadas a los restaurantes escolares se evidenció que las manipuladoras desconocen las especificaciones técnicas del Programa de Desechos Sólidos, por lo cual se incurren en incumplimiento del código de color asignado que menciona el programa al igual que el tipo de separación que se debe realizar, en algunas particularmente no se evidenció zona marcada para la disposición de los desechos. 
Otra de las grandes problemáticas evidenciadas durante las visitas hace referencia a los servicios sanitarios para las personas manipuladoras, puesto que no cuentan con los implementos de aseo necesarios en el área sanitaria. 
Cuatro de las instituciones evaluadas presentan problemas con los tanques de abastecimiento de agua potable
Los vidrios de las ventanas ubicadas en áreas de proceso deben tener protección para evitar contaminación en caso de ruptura”, condiciones que no se ven aplicadas en las instituciones educativas evaluadas, puesto que no tienen malla anti-insecto y aquellas que cuentan con ella se encuentran en mal estado.                                                                                       
Finalmente, en el comedor estudiantil de Fundanza las manipuladoras manifestaron complicaciones con las zonas de almacenamiento, puesto que una de las neveras para almacenar cárnicos y verduras a temperaturas especificas se encuentra dañada, 
</t>
  </si>
  <si>
    <t xml:space="preserve">Solicitar  a la Empresa de Vigilancia,  certificacion  del cumplimiento  en la entrega de  dotacion al personal objeto del Contrato de Prestacion de Servicios; de igual forma apoyarnos en el Ministerio de Trabajo </t>
  </si>
  <si>
    <t>La administración durante la vigencia 2017 suscribió cuatro contratos de seguro bajo la modalidad de mínima cuantía, en ellos se pudo evidenciar que era el mismo objeto contractual y buscaba proteger los mismos bienes,</t>
  </si>
  <si>
    <t>Falta de planeacion adecuada para  la realizacion de contratacion</t>
  </si>
  <si>
    <t xml:space="preserve"> Planear y elaborar un cronograma  durante la vigencia para verificar  que  los Contratos cumplan con los terminos establecidos  dentro de los  procesos contractuales </t>
  </si>
  <si>
    <t xml:space="preserve">Entrega del Cronograma a las diferentes Dependencias de la Admon Municipal </t>
  </si>
  <si>
    <t xml:space="preserve">Cronograma consolidado  </t>
  </si>
  <si>
    <t xml:space="preserve"> Actas del comité Operativo</t>
  </si>
  <si>
    <t xml:space="preserve">Realizar mesas de trabajo  con la Secretaría de las Tecnologías de la Información y las Comunicaciones TIC a fin de que la misma desarrolle un aplicativo de acuerdo a las necesidades  planteadas en el hallazgo, evidenciado mediante  actas . 
</t>
  </si>
  <si>
    <t xml:space="preserve">Mesas de trabajo a realizar </t>
  </si>
  <si>
    <t xml:space="preserve"> Riesgos por perdida de la información y manipulacion de la informacion</t>
  </si>
  <si>
    <t xml:space="preserve">migrar la información registrada en la base de datos excel  al nuevo aplicativo  por parte del funcionario responsable  del  depto Adtivo de Planeación  </t>
  </si>
  <si>
    <t xml:space="preserve">Base de datos actualizada </t>
  </si>
  <si>
    <t>Implementar  el aplicativo  para llevar el registro de la publiciadad exterior visual  en el Municipio de Armenia.</t>
  </si>
  <si>
    <t xml:space="preserve">Capacitar al funcionario responsable  en el manejo del aplicativo para el registro de la publicidad exterior visual, mediante acta </t>
  </si>
  <si>
    <t xml:space="preserve">Capacitaciones  realizadas </t>
  </si>
  <si>
    <t xml:space="preserve">Actualizar la base datos permanentemente  de los contribuyentes  de la publicidad exterior visual, con  el fin de  que la información sea oportuna y confiable     </t>
  </si>
  <si>
    <t>no se adelantan acciones legales tendientes a la recuperación o pago de los dineros dejados de recaudar</t>
  </si>
  <si>
    <t xml:space="preserve">Pese a que se evidencian cobros por concepto de vallas de hasta 4 vigencias consecutivas, no se adelantan acciones legales tendientes a la recuperación o pago de los dineros dejados de recaudar, así como el pago de intereses moratorios por incumplimiento no pago oportuno o no pago. </t>
  </si>
  <si>
    <t xml:space="preserve">Solicitar  el desarrollo de  un aplicativo  que permita  relacionar  de manera  eficaz los contribuyentes  a fin de verificar  que el recaudo  por concepto de  publicidad exterior visual  sean cancelados oportunamente  </t>
  </si>
  <si>
    <t>incumplimiento del pago oportuno a lo que manifestaron no existir dicho procedimiento para el recaudo</t>
  </si>
  <si>
    <t xml:space="preserve"> se evidencian falencias en el Decreto Municipal No. 063 de 2013 y la Ley 140 de 1997, dificultando la aplicación del mismo en el Municipio de Armenia,</t>
  </si>
  <si>
    <t>Dar  aplicabilidad  a la normatividad vigente con respecto  a la publicidad exterior visual  en el Municipio de Armenia.</t>
  </si>
  <si>
    <t xml:space="preserve">Borrador de Decreto </t>
  </si>
  <si>
    <t xml:space="preserve">Sugerir al Depto Adtivo de Hacienda , la modificación  del Acuerdo municipal No. 017 de  2012, artículos 60  al 73 , con respecto a lo regulado de la publicidad exterior visual </t>
  </si>
  <si>
    <t xml:space="preserve">Proyectar borrador  de Decreto Municipal  en relación a la publicidad exterior visual, </t>
  </si>
  <si>
    <t xml:space="preserve">Reglamentar por vía Decreto el procedimiento administrativo de terminación y cobro del tributo por concepto de publicidad exterior visual, de acuerdo con las consideraciones de aprobación del Acuerdo Municipal 017 de 2012 en relación a los art. 60 al 73. </t>
  </si>
  <si>
    <t xml:space="preserve">Mesas de trabajo. </t>
  </si>
  <si>
    <t xml:space="preserve">Determinar las obligaciones pendientes por pago con el acercamiento al contribuyente mediante facilidades para el pago (acuerdos de pago), a traves de mesas de trabajo bimestral con el Departamento Administrativo de Hacienda - Tesorería General. </t>
  </si>
  <si>
    <t>El municipio no dan respuesta oportuna al peticionario, HALLAZGO que ha quedado evidenciado en informes dados por la oficina de Atención al Ciudadano, en la que solicitan a los despachos informar que medidas tomaran respecto las PQRSD que se encuentran con los términos vencidos</t>
  </si>
  <si>
    <t>Municipio de Armenia no realiza acciones de control para queque las dependencias que deben dar respuestas oportunas a las PQRSD</t>
  </si>
  <si>
    <t xml:space="preserve">Realizar mesas de trabajo  con los operadores , Secretarios de Despacho y Directores de Deptos , donde se socialice  las acciones a tomar  debido al vencimiento de términos en las respuestas a los requerimientos  </t>
  </si>
  <si>
    <t>Socializar  mediante circular  las acciones a emprender  por el incumplimiento enlas respuestas de PQRSD</t>
  </si>
  <si>
    <t xml:space="preserve">Circular </t>
  </si>
  <si>
    <t>Enviar  informe al Departamento Administrativo de Control Interno Disciplinario  de los PQRSD vencidas que incumpleron el termino de respuesta.</t>
  </si>
  <si>
    <t xml:space="preserve">Hacer seguimiento mensual a los PQRSD que ingresa mediante la plataforma para verificar el incumplimiento, evidenciado a través de informes  </t>
  </si>
  <si>
    <t xml:space="preserve">Informes </t>
  </si>
  <si>
    <t>Subdirección del  Departamento Administrativo de Planeación Municipaly el Departamento Admnistrativo de Hacienda ( Ejecuciones Fiscales )</t>
  </si>
  <si>
    <t>Que los expedientes  físicos entregados a los funcionarios y/ o contratistas correspondan a las asignadas en el sistema QX Transito y permanezcan debidamente conservados y custodiados en el área de archivo.</t>
  </si>
  <si>
    <t>Libro radicador firmado por el funcionario /y /o contratista   y  visualización a traves del  sistema QX TRANSITO</t>
  </si>
  <si>
    <t xml:space="preserve"> Falta de control y seguimiento a los expedientes- documentos que reposan en el área de archivo</t>
  </si>
  <si>
    <t xml:space="preserve"> Actas de seguimiento</t>
  </si>
  <si>
    <t xml:space="preserve"> Detrimento Patrimonial </t>
  </si>
  <si>
    <t xml:space="preserve">Iniciar dentro de los términos la ejecución  (proceso de embargo) de las multas por infracciones de Tránsito que cuentan con notificación de mandamiento de pago desde mayo de 2014 y revisar vigencias anteriores con mandamiento de pago que aún no ha vencido el término para continuar con el proceso de cobro coactivo. </t>
  </si>
  <si>
    <t>Que el Proceso de Cobro Coactivo se libre dentro de los términos, asi como su respectiva ejecución, con las acciones pertinentes antes que opere la caducidad.</t>
  </si>
  <si>
    <t xml:space="preserve">  Hacer seguimiento  trimestral por parte del área de cobro coactivo                ( prescripción) y   las inspecciones de Tránsito     (caducidad) , con el fin  de verficar que no haya operado dichas figuras evidenciado mediante  actas</t>
  </si>
  <si>
    <t xml:space="preserve"> no tiene un control de ingreso y salida de
expedientes, toda vez que al solicitar la información respecto los procesos a
revisar, no se encontraron los comparendos P1656880, P165182, P165181</t>
  </si>
  <si>
    <t>Sanciones legales</t>
  </si>
  <si>
    <t xml:space="preserve"> Radicar las ordenes de comparendos entregadas a los funcionarios o contratistas en el sistema QX TRÁNSITO por parte del área de archivo  y verificar  si corresponde a  las asignadas  por medio del sistema de acuerdo a la necesidad , evidenciado  mediante libro radicador o sistema QXTRANSITO  y  documento visualizado en el sistema interno de la secretaria. y/o firmado por el funcionario o el contratista en caso de ser libro radicador</t>
  </si>
  <si>
    <t>Contar con la informacion necesaria sobre la adecuada disposicion de los residuos solidos.</t>
  </si>
  <si>
    <t xml:space="preserve">Contar con una adecuada disposición de residuos solidos en los restaurantes escolares </t>
  </si>
  <si>
    <t>Realizar seguimiento a las Instituciones educativas para verificar  el  cumplimiento de las condiciones especificas de las áreas de elaboración de alimentos en los restaurantes escolares.</t>
  </si>
  <si>
    <t>Que los Restaurantes Escolares cuenten con las condiciones técnicas necesarias en las areas de elaboracion de alimentos</t>
  </si>
  <si>
    <t>Realizar seguimiento a las Instituciones educativas para verificar  el funcionamiento de las neveras y demás implementos de almacenamiento y conservación de alimentos  en los restaurantes escolares.</t>
  </si>
  <si>
    <t>Inadecuada Gestión Administrativa</t>
  </si>
  <si>
    <t>Incumplimiento de Lineamientos Técnico Administrativos del Progrma PAE</t>
  </si>
  <si>
    <t xml:space="preserve">Implementar lista de chequeo de verificación por parte de las funcionarias adscritas al programa PAE de la adecuada utilización de las canecas donde se disponen los residuos orgánicos y No orgánicos. </t>
  </si>
  <si>
    <t xml:space="preserve">Efectuar seguimiento  trimestral a la lista  de chequeo  para verificar la utilización de las canecas donde se disponen  residuos  sólidos , evidenciado a través de informes  </t>
  </si>
  <si>
    <t xml:space="preserve">Efectuar seguimiento  trimestral a la lista  de chequeo  para la existencia  de los implementos de aseo  en los restaurantes escolares , evidenciado  a  través de informes.  </t>
  </si>
  <si>
    <t>Verificar   trimestralmente por parte de las funcionarias adscritas al programa PAE, sobre  el mantenimiento periódico de los tanques de abastecimiento de agua en los restaurantes escolares, evidenciado mediante informes .</t>
  </si>
  <si>
    <t>Verificar trimestralmente por parte de funcionarias adscritas al programa PAE sobre el cumplimiento  de las condiciones específicas de las áreas de elaboración de alimentos, evidenciado mediante informes, debidamente soportados.</t>
  </si>
  <si>
    <t>Verificar trimestralmente por parte de funcionarias adscritas al programa PAE sobre el adecuado funcionamiento de las neveras y demás implementos de almacenamiento y conservación de alimentos evidenciado mediante informes, debidamente soportados.</t>
  </si>
  <si>
    <t>Que los restaurantes escolares cuenten con  las herramientas necesarias para la elaboración y conservación de alimentos.</t>
  </si>
  <si>
    <t>Efectuar  mantenimiento periódico de los tanques de abastecimiento de agua en los restaurantes escolares.</t>
  </si>
  <si>
    <t>Capacitar a las Manipuladoras del PAE sobre las especificaciones técnicas del programa de desechos solidos.</t>
  </si>
  <si>
    <t xml:space="preserve">Realizar seguimiento a capacitacion sobre saneamiento basico referente a especificaciones técnicas del programa de desechos solidos, evidenciado mediante Control de asistencias, registro fotografico  e informe  . </t>
  </si>
  <si>
    <t xml:space="preserve">Capacitación  programada y  ejecutada </t>
  </si>
  <si>
    <r>
      <t>Descripción hallazgo (No mas de 50 palabras</t>
    </r>
    <r>
      <rPr>
        <b/>
        <sz val="11"/>
        <rFont val="Arial"/>
        <family val="2"/>
      </rPr>
      <t xml:space="preserve">) </t>
    </r>
  </si>
  <si>
    <t xml:space="preserve">Establecer controles en la entrega y salida de los expedientes y/o  documentos  en medio fisico  por parte del area del archivo,  con el fin de que los expedientes  reposen  la informacion acorde al proceso o la solicitud del ciudadano y/o vehiculos automotores        </t>
  </si>
  <si>
    <t xml:space="preserve"> Secretaria de Tránsito y Transporte </t>
  </si>
  <si>
    <t xml:space="preserve"> Poner en uso el funcionamiento la señalizacion  vertical de las zonas azules  en el Municipio de Armenia, una vez entre en operación las zonas azules.</t>
  </si>
  <si>
    <t xml:space="preserve"> Secretaria de Transito y Transporte </t>
  </si>
  <si>
    <t xml:space="preserve"> Implementar nuevamente  el uso de la señalizacion vertical  de zonas azules,  una vez entre en operación las zonas azules</t>
  </si>
  <si>
    <t>Hacer seguimiento trimestral  a través del supervisor de la utilización de las señales verticales de las zonas azules , una vez entre en operación, evidenciado en actas.</t>
  </si>
  <si>
    <t>falta de utilización  de la señalización vertical implementada para las zonas azules</t>
  </si>
  <si>
    <t>Al evaluar el cumplimiento de la acción de mejora establecida para el hallazgo “Posible detrimento patrimonial en la implementación de las zonas azules” generado en la auditoria regular vigencia 2015, se encontró que la señalización vertical usada en su momento fue retirada y se encuentra almacenada en las instalaciones de la Secretaría de Tránsito y Transporte de Armenia. Esta situación refleja de cierta manera, el grado de improvisación con el que se puso en marcha el proyecto de Zonas de Estacionamiento Regulado (Zonas Azules) en ese entonces, ya que, como quedó evidenciado estas solo operaron alrededor de dos meses.</t>
  </si>
  <si>
    <t xml:space="preserve">Incumplimiento a la normativa nacional  e  internacionales y buenas prácticas como COBIT 5, ITIL, ISO 27000, ISO27005, los </t>
  </si>
  <si>
    <t xml:space="preserve">Implementar estrategias para el cobro del impuesto por concepto de publicidad exterior visual dejados por percibir por parte del Municipio de Armenia. </t>
  </si>
  <si>
    <t xml:space="preserve">No cuentan con con Documentacion que certifiquen la dotacion que es entregada a cada uno de los vigilantes.    </t>
  </si>
  <si>
    <t>Resultado del seguimiento a la liquidación y recaudo de publicidad exterior se pudo establecer que no se tiene base de datos que brinde seguridad de la información para la liquidación y el manejo de los usuarios de publicidad exterior (recaudo de impuestos); esto evidenciado en que al consultar el número de usuarios que reflejara los pagos, cuantías adeudadas entre otros, fue suministrado una tabla en Excel manejada por un contratista de la Secretaría de Planeación Municipal lo cual no brinda seguridad de la información de impuestos, pues este mecanismo permite manipulación de la información y poca confiabilidad de la misma.</t>
  </si>
  <si>
    <t xml:space="preserve">Subdirección del  Departamento Administrativo de Planeación Municipal y la Secretaria de las Tecnologias de la Informacion y las Comunicaciones </t>
  </si>
  <si>
    <t xml:space="preserve">
El Departamento Administrativo de Planeación a través de oficio DP-POT-PEV-0099, emitió exención del pago por concepto de vallas por los años 2016, 2017 y 2018 por valor de $11.042.065 a la empresa Villegas y Velásquez, donde el usuario de la valla argumentó desconocimiento del Decreto Municipal 063 de 2013 frente a los parámetros y dimensiones (…); no obstante, manifiesta adecuación y cambio de tamaño del nombre de la empresa.</t>
  </si>
  <si>
    <t>Se  generó un Detrimento Patrimonial, toda vez que el funcionario competente del Municipio de Armenia, no hizo ni  tampoco realizó las gestiones administrativas para llevar a término el procedimiento adecuado con el fin de percibir los recursos adeudados por los infractores, con el fin de haber evitado ese gran impacto económico para el Municipio de Armenia.</t>
  </si>
  <si>
    <r>
      <rPr>
        <sz val="12"/>
        <rFont val="Arial"/>
        <family val="2"/>
      </rPr>
      <t xml:space="preserve">DEBBIE  DUQUE BURGOS
</t>
    </r>
    <r>
      <rPr>
        <sz val="14"/>
        <rFont val="Arial"/>
        <family val="2"/>
      </rPr>
      <t>Alcaldesa  (E )</t>
    </r>
    <r>
      <rPr>
        <sz val="10"/>
        <rFont val="Arial"/>
        <family val="2"/>
      </rPr>
      <t xml:space="preserve"> </t>
    </r>
  </si>
  <si>
    <t xml:space="preserve">Posible irregularidad por pérdida de docuentos - Ley de Archivo- Al realizar verificación, revisión y evaluación de procesos de cobro coactivo, se
pudo evidenciar que en algunos expedientes se encontraban documentos que no
hacían parte de ellos, incumpliendo el principio de procedencia de la Ley 594 de
2000
</t>
  </si>
  <si>
    <t xml:space="preserve"> Realizar los procesos contractuales por parte de la Secretaria TIC  de los aplicativos Misionales antes de finalizar el mes de febrero de cada año</t>
  </si>
  <si>
    <t xml:space="preserve">Contratos Elaborados y Firmados para la vigencia correspondiente de Aplicativos Misionales </t>
  </si>
  <si>
    <t xml:space="preserve"> Con el fin de mitigar los riesgos que puedan presentarse en el transcurso  de la vigencia             se deben elaborar los contratos de los Aplicativos: Finanzas Plus, Impuestos Plus, Recursos Fisicos e Intraweb.</t>
  </si>
  <si>
    <t>Secretaria de Gobierno y Convivencia Area Cuerpo Oficial de Bomberos.</t>
  </si>
  <si>
    <t>Realizar mesas de trabajo con el Depto adtivo de hacienda, a fin de exponer la problemática  referente a la publicidad exterior visual , contemplada en el Código de rentas enrutando a la luz  técnica juridica ,mediante actas.</t>
  </si>
  <si>
    <t>Dar cumplmiento del Cronograma involucrando las necesidades presentadas por las diferentes dependencias de la administracion municipal.</t>
  </si>
  <si>
    <t>Periodo fiscal que cubre: 2017</t>
  </si>
  <si>
    <t>Modalidad de Auditoria: Regular</t>
  </si>
  <si>
    <t>Fecha de Suscripción: 05 de Diciembre de 2018</t>
  </si>
  <si>
    <t xml:space="preserve">Realizar seguimiento  a la aprobación del Decreto </t>
  </si>
  <si>
    <t xml:space="preserve">Verificar mediante informe  la aprobación  del Decreto Municipal </t>
  </si>
  <si>
    <t xml:space="preserve">Decreto Aprobado </t>
  </si>
  <si>
    <t xml:space="preserve">Solicitar un documento a la Empresa de Vigilancia, en el cual nos certifiquen con sus respectivos soportes  que han cumplido con la entrega de  dotacion al personal objeto del Contrato de Prestacion de Servicios </t>
  </si>
  <si>
    <t xml:space="preserve">Oficio de certificación  y soportes </t>
  </si>
  <si>
    <t>Realizar seguimiento mensual  por parte del Comité operativo al  cumplimiento del Cronograma, evidenciado  mediante actas, que garanticen el no fraccionamiento del contrato  .</t>
  </si>
  <si>
    <t>Realizar mesas de trabajo con Departamento Administrativo de Bienes y Suministros y Departamento Administrativo Juridico para evaluar la viabilidad de los proyectos para casos específicos según necesidades,  que garanticen  la armonización  entre las proyecciones   de recaudo y los gastos e inversiones requeridos por el COBA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</si>
</sst>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quot; de &quot;mmm&quot; de &quot;yy"/>
    <numFmt numFmtId="166" formatCode="0.0"/>
    <numFmt numFmtId="167" formatCode="#,##0;&quot;-&quot;#,##0"/>
  </numFmts>
  <fonts count="15">
    <font>
      <sz val="10"/>
      <name val="Arial"/>
      <family val="2"/>
    </font>
    <font>
      <sz val="11"/>
      <name val="Arial"/>
      <family val="2"/>
    </font>
    <font>
      <b/>
      <sz val="11"/>
      <name val="Arial"/>
      <family val="2"/>
    </font>
    <font>
      <b/>
      <sz val="10"/>
      <name val="Arial"/>
      <family val="2"/>
    </font>
    <font>
      <sz val="8"/>
      <name val="Arial"/>
      <family val="2"/>
    </font>
    <font>
      <sz val="9"/>
      <name val="Arial"/>
      <family val="2"/>
    </font>
    <font>
      <sz val="10"/>
      <name val="Arial"/>
      <family val="2"/>
    </font>
    <font>
      <sz val="9"/>
      <color indexed="10"/>
      <name val="Arial Black"/>
      <family val="2"/>
    </font>
    <font>
      <sz val="9"/>
      <color indexed="81"/>
      <name val="Tahoma"/>
      <family val="2"/>
    </font>
    <font>
      <sz val="10"/>
      <color rgb="FF000000"/>
      <name val="Arial1"/>
    </font>
    <font>
      <sz val="11"/>
      <color rgb="FF000000"/>
      <name val="Arial"/>
      <family val="2"/>
    </font>
    <font>
      <sz val="11"/>
      <color theme="1"/>
      <name val="Arial"/>
      <family val="2"/>
    </font>
    <font>
      <sz val="11"/>
      <color indexed="8"/>
      <name val="Arial"/>
      <family val="2"/>
    </font>
    <font>
      <sz val="12"/>
      <name val="Arial"/>
      <family val="2"/>
    </font>
    <font>
      <sz val="14"/>
      <name val="Arial"/>
      <family val="2"/>
    </font>
  </fonts>
  <fills count="14">
    <fill>
      <patternFill patternType="none"/>
    </fill>
    <fill>
      <patternFill patternType="gray125"/>
    </fill>
    <fill>
      <patternFill patternType="solid">
        <fgColor indexed="50"/>
        <bgColor indexed="51"/>
      </patternFill>
    </fill>
    <fill>
      <patternFill patternType="solid">
        <fgColor indexed="22"/>
        <bgColor indexed="22"/>
      </patternFill>
    </fill>
    <fill>
      <patternFill patternType="solid">
        <fgColor indexed="40"/>
        <bgColor indexed="49"/>
      </patternFill>
    </fill>
    <fill>
      <patternFill patternType="solid">
        <fgColor indexed="52"/>
        <bgColor indexed="29"/>
      </patternFill>
    </fill>
    <fill>
      <patternFill patternType="solid">
        <fgColor indexed="49"/>
        <bgColor indexed="40"/>
      </patternFill>
    </fill>
    <fill>
      <patternFill patternType="solid">
        <fgColor indexed="9"/>
        <bgColor indexed="64"/>
      </patternFill>
    </fill>
    <fill>
      <patternFill patternType="solid">
        <fgColor theme="0"/>
        <bgColor indexed="40"/>
      </patternFill>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theme="0"/>
        <bgColor indexed="51"/>
      </patternFill>
    </fill>
    <fill>
      <patternFill patternType="solid">
        <fgColor theme="0"/>
        <bgColor rgb="FFDDDDDD"/>
      </patternFill>
    </fill>
  </fills>
  <borders count="53">
    <border>
      <left/>
      <right/>
      <top/>
      <bottom/>
      <diagonal/>
    </border>
    <border>
      <left style="thin">
        <color indexed="8"/>
      </left>
      <right/>
      <top/>
      <bottom/>
      <diagonal/>
    </border>
    <border>
      <left/>
      <right style="hair">
        <color indexed="8"/>
      </right>
      <top style="hair">
        <color indexed="8"/>
      </top>
      <bottom style="hair">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right style="thin">
        <color indexed="8"/>
      </right>
      <top style="thin">
        <color indexed="8"/>
      </top>
      <bottom style="thin">
        <color indexed="8"/>
      </bottom>
      <diagonal/>
    </border>
    <border>
      <left style="hair">
        <color indexed="8"/>
      </left>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medium">
        <color indexed="8"/>
      </top>
      <bottom/>
      <diagonal/>
    </border>
    <border>
      <left/>
      <right style="medium">
        <color indexed="8"/>
      </right>
      <top style="thick">
        <color indexed="8"/>
      </top>
      <bottom/>
      <diagonal/>
    </border>
    <border>
      <left/>
      <right style="thin">
        <color indexed="8"/>
      </right>
      <top style="thick">
        <color indexed="8"/>
      </top>
      <bottom/>
      <diagonal/>
    </border>
    <border>
      <left/>
      <right style="thick">
        <color indexed="8"/>
      </right>
      <top style="thick">
        <color indexed="8"/>
      </top>
      <bottom/>
      <diagonal/>
    </border>
    <border>
      <left style="medium">
        <color indexed="8"/>
      </left>
      <right style="medium">
        <color indexed="8"/>
      </right>
      <top style="medium">
        <color indexed="8"/>
      </top>
      <bottom style="medium">
        <color indexed="8"/>
      </bottom>
      <diagonal/>
    </border>
    <border>
      <left/>
      <right style="thin">
        <color indexed="8"/>
      </right>
      <top style="medium">
        <color indexed="8"/>
      </top>
      <bottom/>
      <diagonal/>
    </border>
    <border>
      <left style="thin">
        <color indexed="8"/>
      </left>
      <right style="thin">
        <color indexed="8"/>
      </right>
      <top style="thick">
        <color indexed="8"/>
      </top>
      <bottom/>
      <diagonal/>
    </border>
    <border>
      <left style="medium">
        <color indexed="8"/>
      </left>
      <right/>
      <top style="medium">
        <color indexed="8"/>
      </top>
      <bottom/>
      <diagonal/>
    </border>
    <border>
      <left style="thick">
        <color indexed="8"/>
      </left>
      <right/>
      <top style="thick">
        <color indexed="8"/>
      </top>
      <bottom/>
      <diagonal/>
    </border>
    <border>
      <left/>
      <right/>
      <top style="thick">
        <color indexed="8"/>
      </top>
      <bottom/>
      <diagonal/>
    </border>
    <border>
      <left/>
      <right style="medium">
        <color indexed="8"/>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3">
    <xf numFmtId="0" fontId="0" fillId="0" borderId="0"/>
    <xf numFmtId="9" fontId="6" fillId="0" borderId="0" applyFill="0" applyBorder="0" applyAlignment="0" applyProtection="0"/>
    <xf numFmtId="9" fontId="9" fillId="0" borderId="0"/>
  </cellStyleXfs>
  <cellXfs count="197">
    <xf numFmtId="0" fontId="0" fillId="0" borderId="0" xfId="0"/>
    <xf numFmtId="0" fontId="1" fillId="0" borderId="0" xfId="0" applyFont="1" applyBorder="1"/>
    <xf numFmtId="0" fontId="2" fillId="0" borderId="0" xfId="0" applyFont="1" applyBorder="1" applyAlignment="1">
      <alignment horizontal="center" wrapText="1"/>
    </xf>
    <xf numFmtId="0" fontId="0" fillId="0" borderId="0" xfId="0" applyBorder="1"/>
    <xf numFmtId="0" fontId="0" fillId="2" borderId="2" xfId="0" applyFill="1" applyBorder="1"/>
    <xf numFmtId="0" fontId="0" fillId="0" borderId="0" xfId="0" applyFont="1" applyFill="1"/>
    <xf numFmtId="0" fontId="0" fillId="0" borderId="0" xfId="0" applyFill="1"/>
    <xf numFmtId="0" fontId="1" fillId="0" borderId="0" xfId="0" applyFont="1" applyBorder="1" applyAlignment="1">
      <alignment horizontal="center"/>
    </xf>
    <xf numFmtId="0" fontId="2" fillId="0" borderId="0" xfId="0" applyFont="1" applyBorder="1" applyAlignment="1"/>
    <xf numFmtId="0" fontId="1" fillId="0" borderId="0" xfId="0" applyFont="1" applyBorder="1" applyAlignment="1"/>
    <xf numFmtId="0" fontId="1" fillId="0" borderId="0" xfId="0" applyFont="1" applyFill="1" applyBorder="1" applyAlignment="1">
      <alignment horizontal="center" wrapText="1"/>
    </xf>
    <xf numFmtId="0" fontId="1" fillId="0" borderId="0" xfId="0" applyFont="1" applyBorder="1" applyAlignment="1">
      <alignment horizontal="center" wrapText="1"/>
    </xf>
    <xf numFmtId="0" fontId="2" fillId="0" borderId="0" xfId="0" applyFont="1" applyFill="1" applyBorder="1" applyAlignment="1"/>
    <xf numFmtId="0" fontId="2" fillId="0" borderId="0" xfId="0" applyFont="1" applyBorder="1" applyAlignment="1">
      <alignment horizontal="left" wrapText="1"/>
    </xf>
    <xf numFmtId="0" fontId="0" fillId="0" borderId="0" xfId="0" applyAlignment="1"/>
    <xf numFmtId="165" fontId="2" fillId="0" borderId="0" xfId="0" applyNumberFormat="1" applyFont="1" applyFill="1" applyBorder="1" applyAlignment="1">
      <alignment horizont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0" fillId="0" borderId="5" xfId="0" applyBorder="1" applyAlignment="1">
      <alignment horizontal="center" vertical="center" wrapText="1"/>
    </xf>
    <xf numFmtId="1" fontId="0" fillId="2" borderId="5" xfId="0" applyNumberFormat="1" applyFont="1" applyFill="1" applyBorder="1" applyAlignment="1">
      <alignment horizontal="center" vertical="center"/>
    </xf>
    <xf numFmtId="9" fontId="0" fillId="2" borderId="5" xfId="1" applyFont="1" applyFill="1" applyBorder="1" applyAlignment="1" applyProtection="1">
      <alignment horizontal="center" vertical="center"/>
    </xf>
    <xf numFmtId="0" fontId="0" fillId="0" borderId="3" xfId="0" applyNumberFormat="1" applyBorder="1" applyAlignment="1">
      <alignment horizontal="center" vertical="center" wrapText="1"/>
    </xf>
    <xf numFmtId="0" fontId="0" fillId="0" borderId="4" xfId="0" applyNumberFormat="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7" xfId="0" applyFill="1" applyBorder="1" applyAlignment="1">
      <alignment horizontal="center" vertical="center"/>
    </xf>
    <xf numFmtId="0" fontId="0" fillId="0" borderId="3" xfId="0" applyNumberFormat="1" applyFill="1" applyBorder="1" applyAlignment="1">
      <alignment horizontal="center" vertical="center" wrapText="1"/>
    </xf>
    <xf numFmtId="0" fontId="0" fillId="0" borderId="4" xfId="0" applyNumberFormat="1" applyFill="1" applyBorder="1" applyAlignment="1">
      <alignment horizontal="center" vertical="center" wrapText="1"/>
    </xf>
    <xf numFmtId="0" fontId="0" fillId="3" borderId="8" xfId="0" applyFont="1" applyFill="1" applyBorder="1" applyAlignment="1">
      <alignment horizontal="center" vertical="center"/>
    </xf>
    <xf numFmtId="0" fontId="0" fillId="3" borderId="9" xfId="0" applyFont="1" applyFill="1" applyBorder="1" applyAlignment="1">
      <alignment horizontal="center" vertical="center"/>
    </xf>
    <xf numFmtId="0" fontId="0" fillId="3" borderId="9" xfId="0" applyFill="1" applyBorder="1" applyAlignment="1">
      <alignment horizontal="center" vertical="center"/>
    </xf>
    <xf numFmtId="2" fontId="0" fillId="3" borderId="10" xfId="0" applyNumberFormat="1" applyFill="1" applyBorder="1" applyAlignment="1">
      <alignment horizontal="center" vertical="center"/>
    </xf>
    <xf numFmtId="0" fontId="0" fillId="3" borderId="10" xfId="0" applyFill="1" applyBorder="1" applyAlignment="1">
      <alignment horizontal="center" vertical="center"/>
    </xf>
    <xf numFmtId="0" fontId="0" fillId="0" borderId="9" xfId="0" applyFill="1" applyBorder="1"/>
    <xf numFmtId="0" fontId="0" fillId="0" borderId="10" xfId="0" applyFill="1" applyBorder="1"/>
    <xf numFmtId="0" fontId="3" fillId="0" borderId="0" xfId="0" applyFont="1" applyAlignment="1">
      <alignment wrapText="1"/>
    </xf>
    <xf numFmtId="0" fontId="0" fillId="0" borderId="0" xfId="0" applyAlignment="1">
      <alignment wrapText="1"/>
    </xf>
    <xf numFmtId="0" fontId="0" fillId="0" borderId="11" xfId="0" applyBorder="1"/>
    <xf numFmtId="0" fontId="0" fillId="0" borderId="9" xfId="0" applyBorder="1"/>
    <xf numFmtId="0" fontId="0" fillId="0" borderId="9" xfId="0" applyBorder="1" applyAlignment="1">
      <alignment horizontal="left"/>
    </xf>
    <xf numFmtId="0" fontId="0" fillId="0" borderId="9" xfId="0" applyBorder="1" applyAlignment="1">
      <alignment horizontal="center"/>
    </xf>
    <xf numFmtId="0" fontId="0" fillId="2" borderId="8" xfId="0" applyFill="1" applyBorder="1"/>
    <xf numFmtId="0" fontId="0" fillId="0" borderId="8" xfId="0" applyFont="1" applyBorder="1"/>
    <xf numFmtId="0" fontId="0" fillId="0" borderId="9" xfId="0" applyFont="1" applyFill="1" applyBorder="1"/>
    <xf numFmtId="0" fontId="0" fillId="0" borderId="2" xfId="0" applyFill="1" applyBorder="1"/>
    <xf numFmtId="1" fontId="0" fillId="0" borderId="12" xfId="0" applyNumberFormat="1" applyBorder="1"/>
    <xf numFmtId="0" fontId="0" fillId="4" borderId="8" xfId="0" applyFill="1" applyBorder="1"/>
    <xf numFmtId="0" fontId="0" fillId="4" borderId="2" xfId="0" applyFill="1" applyBorder="1"/>
    <xf numFmtId="0" fontId="0" fillId="0" borderId="13" xfId="0" applyFont="1" applyBorder="1"/>
    <xf numFmtId="165" fontId="2" fillId="5" borderId="8" xfId="0" applyNumberFormat="1" applyFont="1" applyFill="1" applyBorder="1" applyAlignment="1">
      <alignment horizontal="center" wrapText="1"/>
    </xf>
    <xf numFmtId="165" fontId="2" fillId="5" borderId="2" xfId="0" applyNumberFormat="1" applyFont="1" applyFill="1" applyBorder="1" applyAlignment="1">
      <alignment horizontal="center" wrapText="1"/>
    </xf>
    <xf numFmtId="10" fontId="0" fillId="0" borderId="12" xfId="0" applyNumberFormat="1" applyBorder="1"/>
    <xf numFmtId="0" fontId="0" fillId="3" borderId="8" xfId="0" applyFill="1" applyBorder="1"/>
    <xf numFmtId="0" fontId="0" fillId="3" borderId="2" xfId="0" applyFill="1" applyBorder="1"/>
    <xf numFmtId="0" fontId="0" fillId="0" borderId="10" xfId="0" applyFont="1" applyBorder="1"/>
    <xf numFmtId="0" fontId="2" fillId="0" borderId="0" xfId="0" applyFont="1" applyBorder="1" applyAlignment="1">
      <alignment horizontal="centerContinuous" wrapText="1"/>
    </xf>
    <xf numFmtId="0" fontId="0" fillId="0" borderId="10" xfId="0" applyFont="1" applyBorder="1" applyAlignment="1">
      <alignment horizontal="centerContinuous" wrapText="1"/>
    </xf>
    <xf numFmtId="0" fontId="3" fillId="0" borderId="15" xfId="0" applyFont="1" applyBorder="1" applyAlignment="1">
      <alignment horizontal="centerContinuous"/>
    </xf>
    <xf numFmtId="0" fontId="0" fillId="0" borderId="16" xfId="0" applyBorder="1" applyAlignment="1">
      <alignment horizontal="centerContinuous" vertical="center" wrapText="1"/>
    </xf>
    <xf numFmtId="0" fontId="0" fillId="0" borderId="5" xfId="0" applyBorder="1" applyAlignment="1">
      <alignment horizontal="centerContinuous" vertical="center" wrapText="1"/>
    </xf>
    <xf numFmtId="0" fontId="0" fillId="0" borderId="10" xfId="0" applyFont="1" applyFill="1" applyBorder="1" applyAlignment="1">
      <alignment horizontal="centerContinuous"/>
    </xf>
    <xf numFmtId="0" fontId="0" fillId="0" borderId="10" xfId="0" applyFont="1" applyBorder="1" applyAlignment="1">
      <alignment horizontal="left"/>
    </xf>
    <xf numFmtId="0" fontId="3" fillId="0" borderId="10" xfId="0" applyFont="1" applyBorder="1" applyAlignment="1">
      <alignment horizontal="centerContinuous" wrapText="1"/>
    </xf>
    <xf numFmtId="15" fontId="0" fillId="0" borderId="5" xfId="0" applyNumberFormat="1" applyBorder="1" applyAlignment="1">
      <alignment horizontal="centerContinuous" vertical="center"/>
    </xf>
    <xf numFmtId="0" fontId="3" fillId="2" borderId="17" xfId="0" applyFont="1" applyFill="1" applyBorder="1" applyAlignment="1">
      <alignment horizontal="centerContinuous" vertical="center" wrapText="1"/>
    </xf>
    <xf numFmtId="0" fontId="3" fillId="0" borderId="18" xfId="0" applyFont="1" applyBorder="1" applyAlignment="1">
      <alignment horizontal="centerContinuous" vertical="center" wrapText="1"/>
    </xf>
    <xf numFmtId="0" fontId="3" fillId="0" borderId="17" xfId="0" applyFont="1" applyBorder="1" applyAlignment="1">
      <alignment horizontal="centerContinuous" vertical="center" wrapText="1"/>
    </xf>
    <xf numFmtId="0" fontId="3" fillId="0" borderId="19" xfId="0" applyFont="1" applyBorder="1" applyAlignment="1">
      <alignment horizontal="centerContinuous" vertical="center" wrapText="1"/>
    </xf>
    <xf numFmtId="0" fontId="0" fillId="0" borderId="20" xfId="0" applyBorder="1" applyAlignment="1">
      <alignment horizontal="centerContinuous" vertical="center" wrapText="1"/>
    </xf>
    <xf numFmtId="0" fontId="0" fillId="6" borderId="21" xfId="0" applyFill="1" applyBorder="1" applyAlignment="1">
      <alignment horizontal="centerContinuous" vertical="center" wrapText="1"/>
    </xf>
    <xf numFmtId="0" fontId="0" fillId="6" borderId="16" xfId="0" applyFill="1" applyBorder="1" applyAlignment="1">
      <alignment horizontal="centerContinuous" vertical="center" wrapText="1"/>
    </xf>
    <xf numFmtId="0" fontId="3" fillId="0" borderId="22" xfId="0" applyFont="1" applyBorder="1" applyAlignment="1">
      <alignment horizontal="centerContinuous" vertical="center" wrapText="1"/>
    </xf>
    <xf numFmtId="165" fontId="2" fillId="5" borderId="20" xfId="0" applyNumberFormat="1" applyFont="1" applyFill="1" applyBorder="1" applyAlignment="1">
      <alignment horizontal="centerContinuous" wrapText="1"/>
    </xf>
    <xf numFmtId="0" fontId="3" fillId="0" borderId="23" xfId="0" applyFont="1" applyBorder="1" applyAlignment="1">
      <alignment horizontal="centerContinuous" vertical="center" wrapText="1"/>
    </xf>
    <xf numFmtId="0" fontId="3" fillId="6" borderId="24" xfId="0" applyFont="1" applyFill="1" applyBorder="1" applyAlignment="1">
      <alignment horizontal="centerContinuous" vertical="center" wrapText="1"/>
    </xf>
    <xf numFmtId="0" fontId="3" fillId="6" borderId="22" xfId="0" applyFont="1" applyFill="1" applyBorder="1" applyAlignment="1">
      <alignment horizontal="centerContinuous" vertical="center" wrapText="1"/>
    </xf>
    <xf numFmtId="0" fontId="3" fillId="6" borderId="16" xfId="0" applyFont="1" applyFill="1" applyBorder="1" applyAlignment="1">
      <alignment horizontal="centerContinuous" vertical="center" wrapText="1"/>
    </xf>
    <xf numFmtId="0" fontId="3" fillId="0" borderId="25" xfId="0" applyFont="1" applyBorder="1" applyAlignment="1">
      <alignment horizontal="centerContinuous" vertical="center" wrapText="1"/>
    </xf>
    <xf numFmtId="0" fontId="2" fillId="0" borderId="26" xfId="0" applyFont="1" applyBorder="1" applyAlignment="1">
      <alignment horizontal="left" wrapText="1"/>
    </xf>
    <xf numFmtId="0" fontId="7" fillId="7" borderId="0" xfId="0" applyFont="1" applyFill="1" applyBorder="1" applyAlignment="1">
      <alignment horizontal="center" vertical="center" wrapText="1"/>
    </xf>
    <xf numFmtId="0" fontId="0" fillId="0" borderId="27" xfId="0" applyBorder="1"/>
    <xf numFmtId="0" fontId="0" fillId="0" borderId="29" xfId="0" applyBorder="1"/>
    <xf numFmtId="0" fontId="0" fillId="0" borderId="30" xfId="0" applyBorder="1"/>
    <xf numFmtId="0" fontId="0" fillId="0" borderId="31" xfId="0" applyBorder="1"/>
    <xf numFmtId="0" fontId="2" fillId="0" borderId="30" xfId="0" applyFont="1" applyBorder="1" applyAlignment="1">
      <alignment horizontal="left"/>
    </xf>
    <xf numFmtId="0" fontId="3" fillId="0" borderId="30" xfId="0" applyFont="1" applyBorder="1" applyAlignment="1">
      <alignment horizontal="left"/>
    </xf>
    <xf numFmtId="0" fontId="0" fillId="0" borderId="0" xfId="0"/>
    <xf numFmtId="0" fontId="5" fillId="0" borderId="0" xfId="0" applyFont="1"/>
    <xf numFmtId="0" fontId="0" fillId="0" borderId="14" xfId="0" applyBorder="1"/>
    <xf numFmtId="0" fontId="0" fillId="0" borderId="0" xfId="0" applyBorder="1"/>
    <xf numFmtId="0" fontId="0" fillId="0" borderId="0" xfId="0"/>
    <xf numFmtId="0" fontId="1" fillId="0" borderId="32" xfId="0" applyFont="1" applyBorder="1" applyAlignment="1">
      <alignment horizontal="center" vertical="center" wrapText="1"/>
    </xf>
    <xf numFmtId="0" fontId="1" fillId="0" borderId="33" xfId="0" applyFont="1" applyFill="1" applyBorder="1" applyAlignment="1">
      <alignment horizontal="center" vertical="center" wrapText="1"/>
    </xf>
    <xf numFmtId="0" fontId="1" fillId="0" borderId="0" xfId="0" applyFont="1"/>
    <xf numFmtId="0" fontId="1" fillId="8" borderId="14"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11" fillId="9" borderId="14" xfId="0" applyFont="1" applyFill="1" applyBorder="1" applyAlignment="1">
      <alignment horizontal="center" vertical="center" wrapText="1"/>
    </xf>
    <xf numFmtId="0" fontId="1" fillId="9" borderId="14" xfId="0" applyFont="1" applyFill="1" applyBorder="1" applyAlignment="1">
      <alignment horizontal="center" vertical="center" wrapText="1"/>
    </xf>
    <xf numFmtId="14" fontId="1" fillId="9" borderId="14" xfId="0" applyNumberFormat="1" applyFont="1" applyFill="1" applyBorder="1" applyAlignment="1">
      <alignment horizontal="center" vertical="center" wrapText="1"/>
    </xf>
    <xf numFmtId="14" fontId="1" fillId="8" borderId="14" xfId="0" applyNumberFormat="1" applyFont="1" applyFill="1" applyBorder="1" applyAlignment="1">
      <alignment horizontal="center" vertical="center" wrapText="1"/>
    </xf>
    <xf numFmtId="0" fontId="1" fillId="8" borderId="14" xfId="0" applyFont="1" applyFill="1" applyBorder="1" applyAlignment="1">
      <alignment horizontal="justify" vertical="center" wrapText="1"/>
    </xf>
    <xf numFmtId="0" fontId="1" fillId="9" borderId="14" xfId="0" applyFont="1" applyFill="1" applyBorder="1" applyAlignment="1">
      <alignment horizontal="justify" vertical="center" wrapText="1"/>
    </xf>
    <xf numFmtId="0" fontId="1" fillId="9" borderId="28" xfId="0" applyFont="1" applyFill="1" applyBorder="1"/>
    <xf numFmtId="0" fontId="2" fillId="9" borderId="28" xfId="0" applyFont="1" applyFill="1" applyBorder="1" applyAlignment="1">
      <alignment horizontal="centerContinuous" wrapText="1"/>
    </xf>
    <xf numFmtId="0" fontId="1" fillId="9" borderId="0" xfId="0" applyFont="1" applyFill="1" applyBorder="1"/>
    <xf numFmtId="0" fontId="2" fillId="9" borderId="0" xfId="0" applyFont="1" applyFill="1" applyBorder="1" applyAlignment="1">
      <alignment horizontal="centerContinuous" wrapText="1"/>
    </xf>
    <xf numFmtId="0" fontId="2" fillId="9" borderId="0" xfId="0" applyFont="1" applyFill="1" applyBorder="1" applyAlignment="1">
      <alignment horizontal="left"/>
    </xf>
    <xf numFmtId="0" fontId="3" fillId="9" borderId="0" xfId="0" applyFont="1" applyFill="1" applyBorder="1" applyAlignment="1">
      <alignment horizontal="left"/>
    </xf>
    <xf numFmtId="0" fontId="0" fillId="9" borderId="0" xfId="0" applyFill="1" applyBorder="1"/>
    <xf numFmtId="0" fontId="2" fillId="9" borderId="0" xfId="0" applyFont="1" applyFill="1" applyBorder="1"/>
    <xf numFmtId="0" fontId="3" fillId="9" borderId="0" xfId="0" applyFont="1" applyFill="1" applyBorder="1" applyAlignment="1">
      <alignment horizontal="left" wrapText="1"/>
    </xf>
    <xf numFmtId="0" fontId="2" fillId="9" borderId="0" xfId="0" applyFont="1" applyFill="1" applyBorder="1" applyAlignment="1">
      <alignment horizontal="left" wrapText="1"/>
    </xf>
    <xf numFmtId="0" fontId="2" fillId="9" borderId="0" xfId="0" applyFont="1" applyFill="1" applyBorder="1" applyAlignment="1">
      <alignment horizontal="center" wrapText="1"/>
    </xf>
    <xf numFmtId="165" fontId="2" fillId="9" borderId="0" xfId="0" applyNumberFormat="1" applyFont="1" applyFill="1" applyBorder="1" applyAlignment="1">
      <alignment horizontal="center" wrapText="1"/>
    </xf>
    <xf numFmtId="0" fontId="0" fillId="9" borderId="0" xfId="0" applyFill="1" applyBorder="1" applyAlignment="1">
      <alignment horizontal="center" wrapText="1"/>
    </xf>
    <xf numFmtId="0" fontId="3" fillId="9" borderId="1" xfId="0" applyFont="1" applyFill="1" applyBorder="1" applyAlignment="1">
      <alignment horizontal="left" wrapText="1"/>
    </xf>
    <xf numFmtId="164" fontId="2" fillId="9" borderId="0" xfId="0" applyNumberFormat="1" applyFont="1" applyFill="1" applyBorder="1" applyAlignment="1">
      <alignment horizontal="center" wrapText="1"/>
    </xf>
    <xf numFmtId="0" fontId="0" fillId="9" borderId="0" xfId="0" applyFill="1"/>
    <xf numFmtId="0" fontId="2" fillId="8" borderId="14" xfId="0" applyFont="1" applyFill="1" applyBorder="1" applyAlignment="1">
      <alignment horizontal="center" vertical="center" wrapText="1"/>
    </xf>
    <xf numFmtId="0" fontId="11" fillId="9" borderId="14" xfId="0" applyFont="1" applyFill="1" applyBorder="1" applyAlignment="1">
      <alignment horizontal="justify" vertical="center" wrapText="1"/>
    </xf>
    <xf numFmtId="166" fontId="1" fillId="8" borderId="14" xfId="0" applyNumberFormat="1" applyFont="1" applyFill="1" applyBorder="1" applyAlignment="1">
      <alignment horizontal="center" vertical="center" wrapText="1"/>
    </xf>
    <xf numFmtId="9" fontId="1" fillId="9" borderId="14" xfId="0" applyNumberFormat="1" applyFont="1" applyFill="1" applyBorder="1" applyAlignment="1">
      <alignment horizontal="justify" vertical="center" wrapText="1"/>
    </xf>
    <xf numFmtId="2" fontId="1" fillId="12" borderId="14" xfId="0" applyNumberFormat="1" applyFont="1" applyFill="1" applyBorder="1" applyAlignment="1">
      <alignment horizontal="center" vertical="center"/>
    </xf>
    <xf numFmtId="0" fontId="1" fillId="9" borderId="14" xfId="0" applyNumberFormat="1" applyFont="1" applyFill="1" applyBorder="1" applyAlignment="1">
      <alignment horizontal="center" vertical="center" wrapText="1"/>
    </xf>
    <xf numFmtId="0" fontId="1" fillId="9" borderId="14" xfId="0" applyFont="1" applyFill="1" applyBorder="1" applyAlignment="1">
      <alignment horizontal="justify" vertical="center" wrapText="1"/>
    </xf>
    <xf numFmtId="2" fontId="1" fillId="12" borderId="14" xfId="0" applyNumberFormat="1" applyFont="1" applyFill="1" applyBorder="1" applyAlignment="1">
      <alignment horizontal="center" vertical="center" wrapText="1"/>
    </xf>
    <xf numFmtId="0" fontId="12" fillId="9" borderId="14" xfId="0" applyFont="1" applyFill="1" applyBorder="1" applyAlignment="1">
      <alignment horizontal="justify" vertical="center" wrapText="1"/>
    </xf>
    <xf numFmtId="164" fontId="2" fillId="9" borderId="0" xfId="0" applyNumberFormat="1" applyFont="1" applyFill="1" applyBorder="1" applyAlignment="1">
      <alignment wrapText="1"/>
    </xf>
    <xf numFmtId="0" fontId="1" fillId="0" borderId="37" xfId="0" applyFont="1" applyBorder="1"/>
    <xf numFmtId="0" fontId="10" fillId="11" borderId="14" xfId="0" applyFont="1" applyFill="1" applyBorder="1" applyAlignment="1">
      <alignment horizontal="justify" vertical="center" wrapText="1"/>
    </xf>
    <xf numFmtId="167" fontId="10" fillId="9" borderId="14" xfId="2" applyNumberFormat="1" applyFont="1" applyFill="1" applyBorder="1" applyAlignment="1">
      <alignment horizontal="center" vertical="center" wrapText="1"/>
    </xf>
    <xf numFmtId="14" fontId="10" fillId="11" borderId="14" xfId="0" applyNumberFormat="1" applyFont="1" applyFill="1" applyBorder="1" applyAlignment="1">
      <alignment horizontal="center" vertical="center" wrapText="1"/>
    </xf>
    <xf numFmtId="1" fontId="10" fillId="13" borderId="14" xfId="0" applyNumberFormat="1" applyFont="1" applyFill="1" applyBorder="1" applyAlignment="1">
      <alignment horizontal="center" vertical="center"/>
    </xf>
    <xf numFmtId="14" fontId="1" fillId="9" borderId="14" xfId="0" applyNumberFormat="1" applyFont="1" applyFill="1" applyBorder="1" applyAlignment="1">
      <alignment horizontal="center" vertical="center" wrapText="1"/>
    </xf>
    <xf numFmtId="0" fontId="10" fillId="9" borderId="14" xfId="0" applyFont="1" applyFill="1" applyBorder="1" applyAlignment="1">
      <alignment horizontal="justify" vertical="center" wrapText="1"/>
    </xf>
    <xf numFmtId="1" fontId="10" fillId="11" borderId="14" xfId="0" applyNumberFormat="1" applyFont="1" applyFill="1" applyBorder="1" applyAlignment="1">
      <alignment horizontal="center" vertical="center" wrapText="1"/>
    </xf>
    <xf numFmtId="1" fontId="10" fillId="13" borderId="14" xfId="0" applyNumberFormat="1" applyFont="1" applyFill="1" applyBorder="1" applyAlignment="1">
      <alignment horizontal="center" vertical="center" wrapText="1"/>
    </xf>
    <xf numFmtId="0" fontId="1" fillId="0" borderId="38" xfId="0" applyFont="1" applyBorder="1" applyAlignment="1">
      <alignment horizontal="center" vertical="center" wrapText="1"/>
    </xf>
    <xf numFmtId="0" fontId="1" fillId="8" borderId="39" xfId="0" applyFont="1" applyFill="1" applyBorder="1" applyAlignment="1">
      <alignment horizontal="center" vertical="center" wrapText="1"/>
    </xf>
    <xf numFmtId="0" fontId="1" fillId="9" borderId="39" xfId="0" applyFont="1" applyFill="1" applyBorder="1" applyAlignment="1">
      <alignment horizontal="center" vertical="center" wrapText="1"/>
    </xf>
    <xf numFmtId="0" fontId="1" fillId="12" borderId="39" xfId="0" applyFont="1" applyFill="1" applyBorder="1" applyAlignment="1">
      <alignment horizontal="center" vertical="center" wrapText="1"/>
    </xf>
    <xf numFmtId="0" fontId="1" fillId="0" borderId="40" xfId="0" applyFont="1" applyBorder="1" applyAlignment="1">
      <alignment horizontal="center" vertical="center" wrapText="1"/>
    </xf>
    <xf numFmtId="0" fontId="10" fillId="10" borderId="33" xfId="0" applyFont="1" applyFill="1" applyBorder="1" applyAlignment="1">
      <alignment horizontal="center" vertical="center" wrapText="1"/>
    </xf>
    <xf numFmtId="0" fontId="1" fillId="0" borderId="33" xfId="0" applyFont="1" applyBorder="1" applyAlignment="1">
      <alignment vertical="center" wrapText="1"/>
    </xf>
    <xf numFmtId="0" fontId="1" fillId="9" borderId="33" xfId="0" applyFont="1" applyFill="1" applyBorder="1" applyAlignment="1">
      <alignment horizontal="center" vertical="center" wrapText="1"/>
    </xf>
    <xf numFmtId="0" fontId="10" fillId="11" borderId="33" xfId="0" applyFont="1" applyFill="1" applyBorder="1" applyAlignment="1">
      <alignment horizontal="center" vertical="center" wrapText="1"/>
    </xf>
    <xf numFmtId="0" fontId="1" fillId="9" borderId="42" xfId="0" applyFont="1" applyFill="1" applyBorder="1" applyAlignment="1">
      <alignment horizontal="justify" vertical="center" wrapText="1"/>
    </xf>
    <xf numFmtId="0" fontId="1" fillId="9" borderId="42" xfId="0" applyFont="1" applyFill="1" applyBorder="1" applyAlignment="1">
      <alignment horizontal="center" vertical="center" wrapText="1"/>
    </xf>
    <xf numFmtId="14" fontId="1" fillId="9" borderId="42" xfId="0" applyNumberFormat="1" applyFont="1" applyFill="1" applyBorder="1" applyAlignment="1">
      <alignment horizontal="center" vertical="center" wrapText="1"/>
    </xf>
    <xf numFmtId="1" fontId="10" fillId="13" borderId="42" xfId="0" applyNumberFormat="1"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33" xfId="0" applyFont="1" applyBorder="1" applyAlignment="1">
      <alignment horizontal="center" vertical="center" wrapText="1"/>
    </xf>
    <xf numFmtId="0" fontId="1" fillId="8" borderId="14" xfId="0" applyFont="1" applyFill="1" applyBorder="1" applyAlignment="1">
      <alignment horizontal="justify" vertical="center" wrapText="1"/>
    </xf>
    <xf numFmtId="2" fontId="1" fillId="12" borderId="14" xfId="0" applyNumberFormat="1" applyFont="1" applyFill="1" applyBorder="1" applyAlignment="1">
      <alignment horizontal="center" vertical="center"/>
    </xf>
    <xf numFmtId="0" fontId="1" fillId="9" borderId="14" xfId="0" applyFont="1" applyFill="1" applyBorder="1" applyAlignment="1">
      <alignment horizontal="justify" vertical="center" wrapText="1"/>
    </xf>
    <xf numFmtId="0" fontId="1" fillId="9" borderId="14" xfId="0" applyFont="1" applyFill="1" applyBorder="1" applyAlignment="1">
      <alignment horizontal="center" vertical="center" wrapText="1"/>
    </xf>
    <xf numFmtId="14" fontId="1" fillId="9" borderId="14" xfId="0" applyNumberFormat="1" applyFont="1" applyFill="1" applyBorder="1" applyAlignment="1">
      <alignment horizontal="center" vertical="center" wrapText="1"/>
    </xf>
    <xf numFmtId="0" fontId="2" fillId="8" borderId="14" xfId="0" applyFont="1" applyFill="1" applyBorder="1" applyAlignment="1">
      <alignment horizontal="center" vertical="center" wrapText="1"/>
    </xf>
    <xf numFmtId="0" fontId="1" fillId="0" borderId="32" xfId="0" applyFont="1" applyBorder="1" applyAlignment="1">
      <alignment horizontal="center" vertical="center" wrapText="1"/>
    </xf>
    <xf numFmtId="0" fontId="1" fillId="9" borderId="32" xfId="0" applyFont="1" applyFill="1" applyBorder="1" applyAlignment="1">
      <alignment horizontal="center" vertical="center" wrapText="1"/>
    </xf>
    <xf numFmtId="0" fontId="1" fillId="9" borderId="33" xfId="0" applyFont="1" applyFill="1" applyBorder="1" applyAlignment="1">
      <alignment horizontal="center" vertical="center" wrapText="1"/>
    </xf>
    <xf numFmtId="0" fontId="1" fillId="9" borderId="43" xfId="0" applyFont="1" applyFill="1" applyBorder="1" applyAlignment="1">
      <alignment horizontal="center" vertical="center" wrapText="1"/>
    </xf>
    <xf numFmtId="0" fontId="2" fillId="8" borderId="42" xfId="0" applyFont="1" applyFill="1" applyBorder="1" applyAlignment="1">
      <alignment horizontal="center" vertical="center" wrapText="1"/>
    </xf>
    <xf numFmtId="0" fontId="1" fillId="0" borderId="41" xfId="0" applyFont="1" applyBorder="1" applyAlignment="1">
      <alignment horizontal="center" vertical="center" wrapText="1"/>
    </xf>
    <xf numFmtId="0" fontId="11" fillId="9" borderId="14" xfId="0" applyFont="1" applyFill="1" applyBorder="1" applyAlignment="1">
      <alignment horizontal="justify" vertical="center" wrapText="1"/>
    </xf>
    <xf numFmtId="0" fontId="11" fillId="9" borderId="42" xfId="0" applyFont="1" applyFill="1" applyBorder="1" applyAlignment="1">
      <alignment horizontal="justify" vertical="center" wrapText="1"/>
    </xf>
    <xf numFmtId="0" fontId="11" fillId="8" borderId="14" xfId="0" applyFont="1" applyFill="1" applyBorder="1" applyAlignment="1">
      <alignment horizontal="justify" vertical="center" wrapText="1"/>
    </xf>
    <xf numFmtId="0" fontId="11" fillId="8" borderId="42" xfId="0" applyFont="1" applyFill="1" applyBorder="1" applyAlignment="1">
      <alignment horizontal="justify" vertical="center" wrapText="1"/>
    </xf>
    <xf numFmtId="0" fontId="2" fillId="0" borderId="0" xfId="0" applyFont="1" applyFill="1" applyBorder="1" applyAlignment="1">
      <alignment horizontal="left"/>
    </xf>
    <xf numFmtId="0" fontId="2" fillId="0" borderId="31" xfId="0" applyFont="1" applyFill="1" applyBorder="1" applyAlignment="1">
      <alignment horizontal="left"/>
    </xf>
    <xf numFmtId="0" fontId="1" fillId="8" borderId="42" xfId="0" applyFont="1" applyFill="1" applyBorder="1" applyAlignment="1">
      <alignment horizontal="justify" vertical="center" wrapText="1"/>
    </xf>
    <xf numFmtId="0" fontId="2" fillId="9" borderId="0" xfId="0" applyFont="1" applyFill="1" applyBorder="1" applyAlignment="1">
      <alignment horizontal="left"/>
    </xf>
    <xf numFmtId="0" fontId="12" fillId="9" borderId="14" xfId="0" applyFont="1" applyFill="1" applyBorder="1" applyAlignment="1">
      <alignment horizontal="justify" vertical="center" wrapText="1"/>
    </xf>
    <xf numFmtId="0" fontId="1" fillId="8" borderId="44" xfId="0" applyFont="1" applyFill="1" applyBorder="1" applyAlignment="1">
      <alignment horizontal="center" vertical="center" wrapText="1"/>
    </xf>
    <xf numFmtId="0" fontId="1" fillId="8" borderId="45" xfId="0" applyFont="1" applyFill="1" applyBorder="1" applyAlignment="1">
      <alignment horizontal="center" vertical="center" wrapText="1"/>
    </xf>
    <xf numFmtId="0" fontId="1" fillId="8" borderId="46" xfId="0" applyFont="1" applyFill="1" applyBorder="1" applyAlignment="1">
      <alignment horizontal="center" vertical="center" wrapText="1"/>
    </xf>
    <xf numFmtId="0" fontId="1" fillId="8" borderId="44" xfId="0" applyFont="1" applyFill="1" applyBorder="1" applyAlignment="1">
      <alignment horizontal="center" wrapText="1"/>
    </xf>
    <xf numFmtId="0" fontId="1" fillId="8" borderId="45" xfId="0" applyFont="1" applyFill="1" applyBorder="1" applyAlignment="1">
      <alignment horizontal="center" wrapText="1"/>
    </xf>
    <xf numFmtId="0" fontId="1" fillId="8" borderId="46" xfId="0" applyFont="1" applyFill="1" applyBorder="1" applyAlignment="1">
      <alignment horizontal="center" wrapText="1"/>
    </xf>
    <xf numFmtId="0" fontId="1" fillId="9" borderId="44" xfId="0" applyFont="1" applyFill="1" applyBorder="1" applyAlignment="1">
      <alignment horizontal="center" vertical="center" wrapText="1"/>
    </xf>
    <xf numFmtId="0" fontId="1" fillId="9" borderId="45" xfId="0" applyFont="1" applyFill="1" applyBorder="1" applyAlignment="1">
      <alignment horizontal="center" vertical="center" wrapText="1"/>
    </xf>
    <xf numFmtId="0" fontId="1" fillId="9" borderId="46" xfId="0" applyFont="1" applyFill="1" applyBorder="1" applyAlignment="1">
      <alignment horizontal="center" vertical="center" wrapText="1"/>
    </xf>
    <xf numFmtId="0" fontId="1" fillId="0" borderId="47"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9" xfId="0" applyFont="1" applyBorder="1" applyAlignment="1">
      <alignment horizontal="center" vertical="center" wrapText="1"/>
    </xf>
    <xf numFmtId="0" fontId="2" fillId="8" borderId="44" xfId="0" applyFont="1" applyFill="1" applyBorder="1" applyAlignment="1">
      <alignment horizontal="center" vertical="center" wrapText="1"/>
    </xf>
    <xf numFmtId="0" fontId="2" fillId="8" borderId="45" xfId="0" applyFont="1" applyFill="1" applyBorder="1" applyAlignment="1">
      <alignment horizontal="center" vertical="center" wrapText="1"/>
    </xf>
    <xf numFmtId="0" fontId="2" fillId="8" borderId="46" xfId="0" applyFont="1" applyFill="1" applyBorder="1" applyAlignment="1">
      <alignment horizontal="center" vertical="center" wrapText="1"/>
    </xf>
    <xf numFmtId="0" fontId="1" fillId="0" borderId="50"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0" fillId="0" borderId="27" xfId="0" applyFont="1" applyBorder="1" applyAlignment="1">
      <alignment horizontal="center" wrapText="1"/>
    </xf>
    <xf numFmtId="0" fontId="0" fillId="0" borderId="28" xfId="0" applyFont="1" applyBorder="1" applyAlignment="1">
      <alignment horizontal="center" wrapText="1"/>
    </xf>
    <xf numFmtId="0" fontId="0" fillId="0" borderId="29" xfId="0" applyFont="1" applyBorder="1" applyAlignment="1">
      <alignment horizontal="center" wrapText="1"/>
    </xf>
    <xf numFmtId="0" fontId="0" fillId="0" borderId="34" xfId="0" applyFont="1" applyBorder="1" applyAlignment="1">
      <alignment horizontal="center" wrapText="1"/>
    </xf>
    <xf numFmtId="0" fontId="0" fillId="0" borderId="35" xfId="0" applyFont="1" applyBorder="1" applyAlignment="1">
      <alignment horizontal="center" wrapText="1"/>
    </xf>
    <xf numFmtId="0" fontId="0" fillId="0" borderId="36" xfId="0" applyFont="1" applyBorder="1" applyAlignment="1">
      <alignment horizontal="center" wrapText="1"/>
    </xf>
  </cellXfs>
  <cellStyles count="3">
    <cellStyle name="Excel_BuiltIn_Percent" xfId="2" xr:uid="{DA539EE5-5D60-44D6-AEC1-5E4EA2C9EEC0}"/>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9966"/>
      <rgbColor rgb="000066CC"/>
      <rgbColor rgb="00CCCCFF"/>
      <rgbColor rgb="00000080"/>
      <rgbColor rgb="00FF00FF"/>
      <rgbColor rgb="00FFFF00"/>
      <rgbColor rgb="0000FFFF"/>
      <rgbColor rgb="00800080"/>
      <rgbColor rgb="00800000"/>
      <rgbColor rgb="00008080"/>
      <rgbColor rgb="000000FF"/>
      <rgbColor rgb="0000CCCC"/>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0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5"/>
  <sheetViews>
    <sheetView tabSelected="1" topLeftCell="A39" zoomScale="70" zoomScaleNormal="70" workbookViewId="0">
      <selection activeCell="A39" sqref="A39:N42"/>
    </sheetView>
  </sheetViews>
  <sheetFormatPr baseColWidth="10" defaultRowHeight="12.75"/>
  <cols>
    <col min="1" max="1" width="8.7109375" customWidth="1"/>
    <col min="2" max="2" width="11.7109375" style="117" customWidth="1"/>
    <col min="3" max="3" width="35.42578125" style="117" customWidth="1"/>
    <col min="4" max="4" width="17" style="117" customWidth="1"/>
    <col min="5" max="5" width="18.85546875" style="117" customWidth="1"/>
    <col min="6" max="6" width="32.5703125" style="117" customWidth="1"/>
    <col min="7" max="7" width="20.42578125" style="117" customWidth="1"/>
    <col min="8" max="8" width="26.7109375" style="117" customWidth="1"/>
    <col min="9" max="9" width="15.7109375" style="117" customWidth="1"/>
    <col min="10" max="10" width="9.28515625" style="117" customWidth="1"/>
    <col min="11" max="11" width="12.140625" style="117" customWidth="1"/>
    <col min="12" max="12" width="13.28515625" style="117" customWidth="1"/>
    <col min="13" max="13" width="10.42578125" style="117" customWidth="1"/>
    <col min="14" max="14" width="18" customWidth="1"/>
  </cols>
  <sheetData>
    <row r="1" spans="1:16" ht="15" customHeight="1">
      <c r="A1" s="80"/>
      <c r="B1" s="102"/>
      <c r="C1" s="103" t="s">
        <v>0</v>
      </c>
      <c r="D1" s="103"/>
      <c r="E1" s="103"/>
      <c r="F1" s="103"/>
      <c r="G1" s="103"/>
      <c r="H1" s="103"/>
      <c r="I1" s="103"/>
      <c r="J1" s="103"/>
      <c r="K1" s="103"/>
      <c r="L1" s="103"/>
      <c r="M1" s="103"/>
      <c r="N1" s="81"/>
    </row>
    <row r="2" spans="1:16" ht="15" customHeight="1">
      <c r="A2" s="82"/>
      <c r="B2" s="104"/>
      <c r="C2" s="105" t="s">
        <v>1</v>
      </c>
      <c r="D2" s="105"/>
      <c r="E2" s="105"/>
      <c r="F2" s="105"/>
      <c r="G2" s="105"/>
      <c r="H2" s="105"/>
      <c r="I2" s="105"/>
      <c r="J2" s="105"/>
      <c r="K2" s="105"/>
      <c r="L2" s="105"/>
      <c r="M2" s="105"/>
      <c r="N2" s="83"/>
    </row>
    <row r="3" spans="1:16" ht="15" customHeight="1">
      <c r="A3" s="82"/>
      <c r="B3" s="104"/>
      <c r="C3" s="105" t="s">
        <v>2</v>
      </c>
      <c r="D3" s="105"/>
      <c r="E3" s="105"/>
      <c r="F3" s="105"/>
      <c r="G3" s="105"/>
      <c r="H3" s="105"/>
      <c r="I3" s="105"/>
      <c r="J3" s="105"/>
      <c r="K3" s="105"/>
      <c r="L3" s="105"/>
      <c r="M3" s="105"/>
      <c r="N3" s="83"/>
    </row>
    <row r="4" spans="1:16" ht="15" customHeight="1">
      <c r="A4" s="82"/>
      <c r="B4" s="104"/>
      <c r="C4" s="105"/>
      <c r="D4" s="105"/>
      <c r="E4" s="105"/>
      <c r="F4" s="105"/>
      <c r="G4" s="105"/>
      <c r="H4" s="105"/>
      <c r="I4" s="105"/>
      <c r="J4" s="105"/>
      <c r="K4" s="105"/>
      <c r="L4" s="105"/>
      <c r="M4" s="105"/>
      <c r="N4" s="83"/>
    </row>
    <row r="5" spans="1:16" ht="15">
      <c r="A5" s="84" t="s">
        <v>3</v>
      </c>
      <c r="B5" s="106"/>
      <c r="C5" s="168" t="s">
        <v>85</v>
      </c>
      <c r="D5" s="168"/>
      <c r="E5" s="168"/>
      <c r="F5" s="168"/>
      <c r="G5" s="168"/>
      <c r="H5" s="168"/>
      <c r="I5" s="168"/>
      <c r="J5" s="168"/>
      <c r="K5" s="168"/>
      <c r="L5" s="168"/>
      <c r="M5" s="168"/>
      <c r="N5" s="169"/>
    </row>
    <row r="6" spans="1:16" ht="15">
      <c r="A6" s="85" t="s">
        <v>4</v>
      </c>
      <c r="B6" s="107"/>
      <c r="C6" s="171" t="s">
        <v>86</v>
      </c>
      <c r="D6" s="171"/>
      <c r="E6" s="108"/>
      <c r="F6" s="104"/>
      <c r="G6" s="104"/>
      <c r="H6" s="104"/>
      <c r="I6" s="104"/>
      <c r="J6" s="104"/>
      <c r="K6" s="104"/>
      <c r="L6" s="104"/>
      <c r="M6" s="104"/>
      <c r="N6" s="83"/>
    </row>
    <row r="7" spans="1:16" ht="15">
      <c r="A7" s="85" t="s">
        <v>5</v>
      </c>
      <c r="B7" s="107"/>
      <c r="C7" s="109" t="s">
        <v>6</v>
      </c>
      <c r="D7" s="108"/>
      <c r="E7" s="108"/>
      <c r="F7" s="104"/>
      <c r="G7" s="104"/>
      <c r="H7" s="104"/>
      <c r="I7" s="104"/>
      <c r="J7" s="104"/>
      <c r="K7" s="104"/>
      <c r="L7" s="104"/>
      <c r="M7" s="104"/>
      <c r="N7" s="83"/>
    </row>
    <row r="8" spans="1:16" ht="15" customHeight="1">
      <c r="A8" s="85" t="s">
        <v>197</v>
      </c>
      <c r="B8" s="110"/>
      <c r="C8" s="111"/>
      <c r="D8" s="111"/>
      <c r="E8" s="108"/>
      <c r="F8" s="112"/>
      <c r="G8" s="112"/>
      <c r="H8" s="112"/>
      <c r="I8" s="112"/>
      <c r="J8" s="112"/>
      <c r="K8" s="112"/>
      <c r="L8" s="112"/>
      <c r="M8" s="112"/>
      <c r="N8" s="83"/>
    </row>
    <row r="9" spans="1:16" ht="15" customHeight="1">
      <c r="A9" s="85" t="s">
        <v>198</v>
      </c>
      <c r="B9" s="110"/>
      <c r="C9" s="127"/>
      <c r="D9" s="127"/>
      <c r="E9" s="127"/>
      <c r="F9" s="127"/>
      <c r="G9" s="113"/>
      <c r="H9" s="114"/>
      <c r="I9" s="112"/>
      <c r="J9" s="112"/>
      <c r="K9" s="112"/>
      <c r="L9" s="112"/>
      <c r="M9" s="112"/>
      <c r="N9" s="83"/>
    </row>
    <row r="10" spans="1:16" ht="18" customHeight="1">
      <c r="A10" s="85" t="s">
        <v>199</v>
      </c>
      <c r="B10" s="115"/>
      <c r="C10" s="109"/>
      <c r="D10" s="109"/>
      <c r="E10" s="108"/>
      <c r="F10" s="114"/>
      <c r="G10" s="114"/>
      <c r="H10" s="114"/>
      <c r="I10" s="108"/>
      <c r="J10" s="108"/>
      <c r="K10" s="114"/>
      <c r="L10" s="116"/>
      <c r="M10" s="114"/>
      <c r="N10" s="83"/>
    </row>
    <row r="11" spans="1:16" ht="7.5" customHeight="1" thickBot="1">
      <c r="A11" s="82"/>
      <c r="B11" s="108"/>
      <c r="C11" s="108"/>
      <c r="D11" s="108"/>
      <c r="E11" s="108"/>
      <c r="F11" s="108"/>
      <c r="G11" s="108"/>
      <c r="H11" s="108"/>
      <c r="I11" s="108"/>
      <c r="J11" s="108"/>
      <c r="K11" s="108"/>
      <c r="L11" s="108"/>
      <c r="M11" s="108"/>
      <c r="N11" s="83"/>
    </row>
    <row r="12" spans="1:16" ht="72.75" customHeight="1">
      <c r="A12" s="137" t="s">
        <v>7</v>
      </c>
      <c r="B12" s="138" t="s">
        <v>8</v>
      </c>
      <c r="C12" s="138" t="s">
        <v>173</v>
      </c>
      <c r="D12" s="138" t="s">
        <v>9</v>
      </c>
      <c r="E12" s="138" t="s">
        <v>10</v>
      </c>
      <c r="F12" s="139" t="s">
        <v>11</v>
      </c>
      <c r="G12" s="139" t="s">
        <v>12</v>
      </c>
      <c r="H12" s="139" t="s">
        <v>13</v>
      </c>
      <c r="I12" s="139" t="s">
        <v>14</v>
      </c>
      <c r="J12" s="139" t="s">
        <v>15</v>
      </c>
      <c r="K12" s="139" t="s">
        <v>16</v>
      </c>
      <c r="L12" s="139" t="s">
        <v>17</v>
      </c>
      <c r="M12" s="140" t="s">
        <v>18</v>
      </c>
      <c r="N12" s="141" t="s">
        <v>19</v>
      </c>
      <c r="O12" s="1"/>
      <c r="P12" s="79"/>
    </row>
    <row r="13" spans="1:16" ht="324.75" customHeight="1">
      <c r="A13" s="91">
        <v>1</v>
      </c>
      <c r="B13" s="118">
        <v>1201100</v>
      </c>
      <c r="C13" s="100" t="s">
        <v>181</v>
      </c>
      <c r="D13" s="100" t="s">
        <v>180</v>
      </c>
      <c r="E13" s="100" t="s">
        <v>148</v>
      </c>
      <c r="F13" s="119" t="s">
        <v>178</v>
      </c>
      <c r="G13" s="119" t="s">
        <v>176</v>
      </c>
      <c r="H13" s="129" t="s">
        <v>179</v>
      </c>
      <c r="I13" s="129" t="s">
        <v>147</v>
      </c>
      <c r="J13" s="130">
        <v>4</v>
      </c>
      <c r="K13" s="131">
        <v>43467</v>
      </c>
      <c r="L13" s="131">
        <v>43830</v>
      </c>
      <c r="M13" s="132">
        <f>(L13-K13)/7</f>
        <v>51.857142857142854</v>
      </c>
      <c r="N13" s="142" t="s">
        <v>177</v>
      </c>
      <c r="O13" s="1"/>
      <c r="P13" s="79"/>
    </row>
    <row r="14" spans="1:16" ht="344.25" customHeight="1">
      <c r="A14" s="91">
        <v>2</v>
      </c>
      <c r="B14" s="118">
        <v>1902001</v>
      </c>
      <c r="C14" s="100" t="s">
        <v>87</v>
      </c>
      <c r="D14" s="100" t="s">
        <v>59</v>
      </c>
      <c r="E14" s="100" t="s">
        <v>60</v>
      </c>
      <c r="F14" s="101" t="s">
        <v>191</v>
      </c>
      <c r="G14" s="101" t="s">
        <v>61</v>
      </c>
      <c r="H14" s="101" t="s">
        <v>193</v>
      </c>
      <c r="I14" s="101" t="s">
        <v>192</v>
      </c>
      <c r="J14" s="96">
        <v>4</v>
      </c>
      <c r="K14" s="99">
        <v>43467</v>
      </c>
      <c r="L14" s="99">
        <v>43524</v>
      </c>
      <c r="M14" s="120">
        <f>(L14-K14)/7</f>
        <v>8.1428571428571423</v>
      </c>
      <c r="N14" s="92" t="s">
        <v>62</v>
      </c>
      <c r="O14" s="93"/>
    </row>
    <row r="15" spans="1:16" ht="73.5" customHeight="1">
      <c r="A15" s="158">
        <v>3</v>
      </c>
      <c r="B15" s="157">
        <v>1704002</v>
      </c>
      <c r="C15" s="152" t="s">
        <v>63</v>
      </c>
      <c r="D15" s="152" t="s">
        <v>64</v>
      </c>
      <c r="E15" s="152" t="s">
        <v>65</v>
      </c>
      <c r="F15" s="100" t="s">
        <v>69</v>
      </c>
      <c r="G15" s="100" t="s">
        <v>75</v>
      </c>
      <c r="H15" s="100" t="s">
        <v>72</v>
      </c>
      <c r="I15" s="100" t="s">
        <v>73</v>
      </c>
      <c r="J15" s="94">
        <v>1</v>
      </c>
      <c r="K15" s="99">
        <v>43466</v>
      </c>
      <c r="L15" s="99">
        <v>43555</v>
      </c>
      <c r="M15" s="120">
        <f t="shared" ref="M15:M25" si="0">(L15-K15)/7</f>
        <v>12.714285714285714</v>
      </c>
      <c r="N15" s="92" t="s">
        <v>67</v>
      </c>
      <c r="O15" s="93"/>
    </row>
    <row r="16" spans="1:16" ht="111.75" customHeight="1">
      <c r="A16" s="158"/>
      <c r="B16" s="157"/>
      <c r="C16" s="152"/>
      <c r="D16" s="152"/>
      <c r="E16" s="152"/>
      <c r="F16" s="100" t="s">
        <v>70</v>
      </c>
      <c r="G16" s="100" t="s">
        <v>74</v>
      </c>
      <c r="H16" s="100" t="s">
        <v>66</v>
      </c>
      <c r="I16" s="100" t="s">
        <v>71</v>
      </c>
      <c r="J16" s="94">
        <v>1</v>
      </c>
      <c r="K16" s="99">
        <v>43466</v>
      </c>
      <c r="L16" s="99">
        <v>43555</v>
      </c>
      <c r="M16" s="120">
        <f t="shared" si="0"/>
        <v>12.714285714285714</v>
      </c>
      <c r="N16" s="92" t="s">
        <v>68</v>
      </c>
      <c r="O16" s="93"/>
    </row>
    <row r="17" spans="1:15" ht="126" customHeight="1">
      <c r="A17" s="158">
        <v>4</v>
      </c>
      <c r="B17" s="157">
        <v>1202100</v>
      </c>
      <c r="C17" s="152" t="s">
        <v>135</v>
      </c>
      <c r="D17" s="152" t="s">
        <v>136</v>
      </c>
      <c r="E17" s="152" t="s">
        <v>76</v>
      </c>
      <c r="F17" s="101" t="s">
        <v>137</v>
      </c>
      <c r="G17" s="154" t="s">
        <v>77</v>
      </c>
      <c r="H17" s="101" t="s">
        <v>138</v>
      </c>
      <c r="I17" s="101" t="s">
        <v>139</v>
      </c>
      <c r="J17" s="95">
        <v>1</v>
      </c>
      <c r="K17" s="98">
        <v>43507</v>
      </c>
      <c r="L17" s="98">
        <v>43524</v>
      </c>
      <c r="M17" s="120">
        <f t="shared" si="0"/>
        <v>2.4285714285714284</v>
      </c>
      <c r="N17" s="150" t="s">
        <v>78</v>
      </c>
      <c r="O17" s="93"/>
    </row>
    <row r="18" spans="1:15" ht="111" customHeight="1">
      <c r="A18" s="158"/>
      <c r="B18" s="157"/>
      <c r="C18" s="152"/>
      <c r="D18" s="152"/>
      <c r="E18" s="152"/>
      <c r="F18" s="101" t="s">
        <v>140</v>
      </c>
      <c r="G18" s="154"/>
      <c r="H18" s="101" t="s">
        <v>141</v>
      </c>
      <c r="I18" s="101" t="s">
        <v>142</v>
      </c>
      <c r="J18" s="95">
        <v>11</v>
      </c>
      <c r="K18" s="98">
        <v>43467</v>
      </c>
      <c r="L18" s="98">
        <v>43829</v>
      </c>
      <c r="M18" s="120">
        <f t="shared" si="0"/>
        <v>51.714285714285715</v>
      </c>
      <c r="N18" s="150"/>
      <c r="O18" s="93"/>
    </row>
    <row r="19" spans="1:15" s="87" customFormat="1" ht="177" customHeight="1">
      <c r="A19" s="158">
        <v>5</v>
      </c>
      <c r="B19" s="157">
        <v>1201001</v>
      </c>
      <c r="C19" s="152" t="s">
        <v>185</v>
      </c>
      <c r="D19" s="152" t="s">
        <v>116</v>
      </c>
      <c r="E19" s="152" t="s">
        <v>182</v>
      </c>
      <c r="F19" s="101" t="s">
        <v>125</v>
      </c>
      <c r="G19" s="154" t="s">
        <v>95</v>
      </c>
      <c r="H19" s="101" t="s">
        <v>114</v>
      </c>
      <c r="I19" s="101" t="s">
        <v>115</v>
      </c>
      <c r="J19" s="95">
        <v>2</v>
      </c>
      <c r="K19" s="98">
        <v>43467</v>
      </c>
      <c r="L19" s="98">
        <v>43615</v>
      </c>
      <c r="M19" s="120">
        <f t="shared" si="0"/>
        <v>21.142857142857142</v>
      </c>
      <c r="N19" s="151" t="s">
        <v>186</v>
      </c>
      <c r="O19" s="93"/>
    </row>
    <row r="20" spans="1:15" s="87" customFormat="1" ht="96.75" customHeight="1">
      <c r="A20" s="158"/>
      <c r="B20" s="157"/>
      <c r="C20" s="152"/>
      <c r="D20" s="152"/>
      <c r="E20" s="152"/>
      <c r="F20" s="101" t="s">
        <v>119</v>
      </c>
      <c r="G20" s="154"/>
      <c r="H20" s="101" t="s">
        <v>120</v>
      </c>
      <c r="I20" s="101" t="s">
        <v>121</v>
      </c>
      <c r="J20" s="95">
        <v>2</v>
      </c>
      <c r="K20" s="98">
        <v>43617</v>
      </c>
      <c r="L20" s="98">
        <v>43646</v>
      </c>
      <c r="M20" s="120">
        <f t="shared" si="0"/>
        <v>4.1428571428571432</v>
      </c>
      <c r="N20" s="151"/>
      <c r="O20" s="93"/>
    </row>
    <row r="21" spans="1:15" s="90" customFormat="1" ht="103.5" customHeight="1">
      <c r="A21" s="158"/>
      <c r="B21" s="157"/>
      <c r="C21" s="152"/>
      <c r="D21" s="152"/>
      <c r="E21" s="152"/>
      <c r="F21" s="101" t="s">
        <v>117</v>
      </c>
      <c r="G21" s="154"/>
      <c r="H21" s="101" t="s">
        <v>122</v>
      </c>
      <c r="I21" s="101" t="s">
        <v>118</v>
      </c>
      <c r="J21" s="95">
        <v>1</v>
      </c>
      <c r="K21" s="98">
        <v>43647</v>
      </c>
      <c r="L21" s="98">
        <v>43830</v>
      </c>
      <c r="M21" s="120">
        <f t="shared" si="0"/>
        <v>26.142857142857142</v>
      </c>
      <c r="N21" s="151"/>
      <c r="O21" s="93"/>
    </row>
    <row r="22" spans="1:15" s="88" customFormat="1" ht="164.25" customHeight="1">
      <c r="A22" s="91">
        <v>6</v>
      </c>
      <c r="B22" s="118">
        <v>1201001</v>
      </c>
      <c r="C22" s="100" t="s">
        <v>124</v>
      </c>
      <c r="D22" s="100" t="s">
        <v>123</v>
      </c>
      <c r="E22" s="100" t="s">
        <v>126</v>
      </c>
      <c r="F22" s="101" t="s">
        <v>183</v>
      </c>
      <c r="G22" s="101" t="s">
        <v>96</v>
      </c>
      <c r="H22" s="101" t="s">
        <v>134</v>
      </c>
      <c r="I22" s="121" t="s">
        <v>133</v>
      </c>
      <c r="J22" s="95">
        <v>6</v>
      </c>
      <c r="K22" s="98">
        <v>43467</v>
      </c>
      <c r="L22" s="98">
        <v>43830</v>
      </c>
      <c r="M22" s="120">
        <f t="shared" si="0"/>
        <v>51.857142857142854</v>
      </c>
      <c r="N22" s="143" t="s">
        <v>143</v>
      </c>
      <c r="O22" s="128"/>
    </row>
    <row r="23" spans="1:15" s="89" customFormat="1" ht="129.75" customHeight="1">
      <c r="A23" s="188">
        <v>7</v>
      </c>
      <c r="B23" s="185">
        <v>1201001</v>
      </c>
      <c r="C23" s="173" t="s">
        <v>187</v>
      </c>
      <c r="D23" s="173" t="s">
        <v>127</v>
      </c>
      <c r="E23" s="176" t="s">
        <v>97</v>
      </c>
      <c r="F23" s="101" t="s">
        <v>130</v>
      </c>
      <c r="G23" s="179" t="s">
        <v>128</v>
      </c>
      <c r="H23" s="101" t="s">
        <v>195</v>
      </c>
      <c r="I23" s="121" t="s">
        <v>115</v>
      </c>
      <c r="J23" s="95">
        <v>2</v>
      </c>
      <c r="K23" s="98">
        <v>43467</v>
      </c>
      <c r="L23" s="98">
        <v>43646</v>
      </c>
      <c r="M23" s="120">
        <f t="shared" si="0"/>
        <v>25.571428571428573</v>
      </c>
      <c r="N23" s="182" t="s">
        <v>143</v>
      </c>
      <c r="O23" s="1"/>
    </row>
    <row r="24" spans="1:15" s="89" customFormat="1" ht="132.75" customHeight="1">
      <c r="A24" s="189"/>
      <c r="B24" s="186"/>
      <c r="C24" s="174"/>
      <c r="D24" s="174"/>
      <c r="E24" s="177"/>
      <c r="F24" s="101" t="s">
        <v>132</v>
      </c>
      <c r="G24" s="180"/>
      <c r="H24" s="101" t="s">
        <v>131</v>
      </c>
      <c r="I24" s="121" t="s">
        <v>129</v>
      </c>
      <c r="J24" s="95">
        <v>1</v>
      </c>
      <c r="K24" s="98">
        <v>43647</v>
      </c>
      <c r="L24" s="98">
        <v>43830</v>
      </c>
      <c r="M24" s="120">
        <f t="shared" si="0"/>
        <v>26.142857142857142</v>
      </c>
      <c r="N24" s="183"/>
      <c r="O24" s="1"/>
    </row>
    <row r="25" spans="1:15" s="89" customFormat="1" ht="51" customHeight="1">
      <c r="A25" s="190"/>
      <c r="B25" s="187"/>
      <c r="C25" s="175"/>
      <c r="D25" s="175"/>
      <c r="E25" s="178"/>
      <c r="F25" s="124" t="s">
        <v>200</v>
      </c>
      <c r="G25" s="181"/>
      <c r="H25" s="124" t="s">
        <v>201</v>
      </c>
      <c r="I25" s="121" t="s">
        <v>202</v>
      </c>
      <c r="J25" s="97">
        <v>1</v>
      </c>
      <c r="K25" s="133">
        <v>43647</v>
      </c>
      <c r="L25" s="133">
        <v>43830</v>
      </c>
      <c r="M25" s="120">
        <f t="shared" si="0"/>
        <v>26.142857142857142</v>
      </c>
      <c r="N25" s="184"/>
      <c r="O25" s="1"/>
    </row>
    <row r="26" spans="1:15" s="86" customFormat="1" ht="114.75" customHeight="1">
      <c r="A26" s="159">
        <v>8</v>
      </c>
      <c r="B26" s="157">
        <v>1404003</v>
      </c>
      <c r="C26" s="152" t="s">
        <v>184</v>
      </c>
      <c r="D26" s="152" t="s">
        <v>79</v>
      </c>
      <c r="E26" s="152" t="s">
        <v>80</v>
      </c>
      <c r="F26" s="154" t="s">
        <v>107</v>
      </c>
      <c r="G26" s="154" t="s">
        <v>93</v>
      </c>
      <c r="H26" s="154" t="s">
        <v>203</v>
      </c>
      <c r="I26" s="154" t="s">
        <v>204</v>
      </c>
      <c r="J26" s="155">
        <v>3</v>
      </c>
      <c r="K26" s="156">
        <v>43467</v>
      </c>
      <c r="L26" s="156">
        <v>43830</v>
      </c>
      <c r="M26" s="153">
        <f>(L26-K26)/7</f>
        <v>51.857142857142854</v>
      </c>
      <c r="N26" s="151" t="s">
        <v>81</v>
      </c>
      <c r="O26" s="93"/>
    </row>
    <row r="27" spans="1:15" s="86" customFormat="1" ht="81.75" customHeight="1">
      <c r="A27" s="159"/>
      <c r="B27" s="157"/>
      <c r="C27" s="152"/>
      <c r="D27" s="152"/>
      <c r="E27" s="152"/>
      <c r="F27" s="154"/>
      <c r="G27" s="154"/>
      <c r="H27" s="154"/>
      <c r="I27" s="154"/>
      <c r="J27" s="155"/>
      <c r="K27" s="156"/>
      <c r="L27" s="156"/>
      <c r="M27" s="153"/>
      <c r="N27" s="151"/>
      <c r="O27" s="93"/>
    </row>
    <row r="28" spans="1:15" ht="69" customHeight="1">
      <c r="A28" s="158">
        <v>9</v>
      </c>
      <c r="B28" s="157">
        <v>1404002</v>
      </c>
      <c r="C28" s="152" t="s">
        <v>108</v>
      </c>
      <c r="D28" s="152" t="s">
        <v>109</v>
      </c>
      <c r="E28" s="152" t="s">
        <v>82</v>
      </c>
      <c r="F28" s="154" t="s">
        <v>110</v>
      </c>
      <c r="G28" s="154" t="s">
        <v>94</v>
      </c>
      <c r="H28" s="101" t="s">
        <v>111</v>
      </c>
      <c r="I28" s="101" t="s">
        <v>83</v>
      </c>
      <c r="J28" s="95">
        <v>1</v>
      </c>
      <c r="K28" s="98">
        <v>43466</v>
      </c>
      <c r="L28" s="98">
        <v>43495</v>
      </c>
      <c r="M28" s="122">
        <f>(L28-K28)/7</f>
        <v>4.1428571428571432</v>
      </c>
      <c r="N28" s="150" t="s">
        <v>84</v>
      </c>
      <c r="O28" s="93"/>
    </row>
    <row r="29" spans="1:15" ht="123.75" customHeight="1">
      <c r="A29" s="158"/>
      <c r="B29" s="157"/>
      <c r="C29" s="152"/>
      <c r="D29" s="152"/>
      <c r="E29" s="152"/>
      <c r="F29" s="154"/>
      <c r="G29" s="154"/>
      <c r="H29" s="119" t="s">
        <v>196</v>
      </c>
      <c r="I29" s="101" t="s">
        <v>112</v>
      </c>
      <c r="J29" s="95">
        <v>1</v>
      </c>
      <c r="K29" s="98">
        <v>43498</v>
      </c>
      <c r="L29" s="98">
        <v>43830</v>
      </c>
      <c r="M29" s="122">
        <f>(L29-K29)/7</f>
        <v>47.428571428571431</v>
      </c>
      <c r="N29" s="150"/>
      <c r="O29" s="93"/>
    </row>
    <row r="30" spans="1:15" s="86" customFormat="1" ht="138" customHeight="1">
      <c r="A30" s="158"/>
      <c r="B30" s="157"/>
      <c r="C30" s="152"/>
      <c r="D30" s="152"/>
      <c r="E30" s="152"/>
      <c r="F30" s="154"/>
      <c r="G30" s="154"/>
      <c r="H30" s="101" t="s">
        <v>205</v>
      </c>
      <c r="I30" s="101" t="s">
        <v>113</v>
      </c>
      <c r="J30" s="123">
        <v>12</v>
      </c>
      <c r="K30" s="98">
        <v>43467</v>
      </c>
      <c r="L30" s="98">
        <v>43830</v>
      </c>
      <c r="M30" s="122">
        <f>(L30-K30)/7</f>
        <v>51.857142857142854</v>
      </c>
      <c r="N30" s="150"/>
      <c r="O30" s="93"/>
    </row>
    <row r="31" spans="1:15" s="90" customFormat="1" ht="167.25" customHeight="1">
      <c r="A31" s="158">
        <v>10</v>
      </c>
      <c r="B31" s="157">
        <v>1201003</v>
      </c>
      <c r="C31" s="154" t="s">
        <v>106</v>
      </c>
      <c r="D31" s="172" t="s">
        <v>160</v>
      </c>
      <c r="E31" s="172" t="s">
        <v>161</v>
      </c>
      <c r="F31" s="101" t="s">
        <v>170</v>
      </c>
      <c r="G31" s="101" t="s">
        <v>155</v>
      </c>
      <c r="H31" s="101" t="s">
        <v>171</v>
      </c>
      <c r="I31" s="101" t="s">
        <v>172</v>
      </c>
      <c r="J31" s="95">
        <v>1</v>
      </c>
      <c r="K31" s="98">
        <v>43467</v>
      </c>
      <c r="L31" s="98">
        <v>43585</v>
      </c>
      <c r="M31" s="125">
        <f t="shared" ref="M31:M36" si="1">+(L31-K31)/7</f>
        <v>16.857142857142858</v>
      </c>
      <c r="N31" s="144" t="s">
        <v>101</v>
      </c>
      <c r="O31" s="93"/>
    </row>
    <row r="32" spans="1:15" s="90" customFormat="1" ht="119.25" customHeight="1">
      <c r="A32" s="158"/>
      <c r="B32" s="157"/>
      <c r="C32" s="154"/>
      <c r="D32" s="172"/>
      <c r="E32" s="172"/>
      <c r="F32" s="101" t="s">
        <v>162</v>
      </c>
      <c r="G32" s="101" t="s">
        <v>156</v>
      </c>
      <c r="H32" s="101" t="s">
        <v>163</v>
      </c>
      <c r="I32" s="101" t="s">
        <v>102</v>
      </c>
      <c r="J32" s="95">
        <v>4</v>
      </c>
      <c r="K32" s="98">
        <v>43467</v>
      </c>
      <c r="L32" s="98">
        <v>43829</v>
      </c>
      <c r="M32" s="125">
        <f t="shared" si="1"/>
        <v>51.714285714285715</v>
      </c>
      <c r="N32" s="144" t="s">
        <v>101</v>
      </c>
      <c r="O32" s="93"/>
    </row>
    <row r="33" spans="1:17" s="90" customFormat="1" ht="190.5" customHeight="1">
      <c r="A33" s="158"/>
      <c r="B33" s="157"/>
      <c r="C33" s="154"/>
      <c r="D33" s="172"/>
      <c r="E33" s="172"/>
      <c r="F33" s="101" t="s">
        <v>103</v>
      </c>
      <c r="G33" s="101" t="s">
        <v>104</v>
      </c>
      <c r="H33" s="101" t="s">
        <v>164</v>
      </c>
      <c r="I33" s="101" t="s">
        <v>102</v>
      </c>
      <c r="J33" s="95">
        <v>4</v>
      </c>
      <c r="K33" s="98">
        <v>43467</v>
      </c>
      <c r="L33" s="98">
        <v>43829</v>
      </c>
      <c r="M33" s="125">
        <f t="shared" si="1"/>
        <v>51.714285714285715</v>
      </c>
      <c r="N33" s="144" t="s">
        <v>101</v>
      </c>
      <c r="O33" s="93"/>
    </row>
    <row r="34" spans="1:17" s="90" customFormat="1" ht="181.5" customHeight="1">
      <c r="A34" s="158"/>
      <c r="B34" s="157"/>
      <c r="C34" s="154"/>
      <c r="D34" s="172"/>
      <c r="E34" s="172"/>
      <c r="F34" s="101" t="s">
        <v>169</v>
      </c>
      <c r="G34" s="101" t="s">
        <v>105</v>
      </c>
      <c r="H34" s="101" t="s">
        <v>165</v>
      </c>
      <c r="I34" s="101" t="s">
        <v>102</v>
      </c>
      <c r="J34" s="95">
        <v>4</v>
      </c>
      <c r="K34" s="98">
        <v>43467</v>
      </c>
      <c r="L34" s="98">
        <v>43829</v>
      </c>
      <c r="M34" s="125">
        <f t="shared" si="1"/>
        <v>51.714285714285715</v>
      </c>
      <c r="N34" s="144" t="s">
        <v>101</v>
      </c>
      <c r="O34" s="93"/>
    </row>
    <row r="35" spans="1:17" s="90" customFormat="1" ht="162.75" customHeight="1">
      <c r="A35" s="158"/>
      <c r="B35" s="157"/>
      <c r="C35" s="154"/>
      <c r="D35" s="172"/>
      <c r="E35" s="172"/>
      <c r="F35" s="101" t="s">
        <v>157</v>
      </c>
      <c r="G35" s="101" t="s">
        <v>158</v>
      </c>
      <c r="H35" s="101" t="s">
        <v>166</v>
      </c>
      <c r="I35" s="101" t="s">
        <v>102</v>
      </c>
      <c r="J35" s="95">
        <v>4</v>
      </c>
      <c r="K35" s="98">
        <v>43467</v>
      </c>
      <c r="L35" s="98">
        <v>43829</v>
      </c>
      <c r="M35" s="125">
        <f t="shared" si="1"/>
        <v>51.714285714285715</v>
      </c>
      <c r="N35" s="144" t="s">
        <v>101</v>
      </c>
      <c r="O35" s="93"/>
    </row>
    <row r="36" spans="1:17" s="90" customFormat="1" ht="202.5" customHeight="1">
      <c r="A36" s="158"/>
      <c r="B36" s="157"/>
      <c r="C36" s="154"/>
      <c r="D36" s="172"/>
      <c r="E36" s="172"/>
      <c r="F36" s="101" t="s">
        <v>159</v>
      </c>
      <c r="G36" s="101" t="s">
        <v>168</v>
      </c>
      <c r="H36" s="101" t="s">
        <v>167</v>
      </c>
      <c r="I36" s="101" t="s">
        <v>102</v>
      </c>
      <c r="J36" s="95">
        <v>4</v>
      </c>
      <c r="K36" s="98">
        <v>43467</v>
      </c>
      <c r="L36" s="98">
        <v>43829</v>
      </c>
      <c r="M36" s="125">
        <f t="shared" si="1"/>
        <v>51.714285714285715</v>
      </c>
      <c r="N36" s="144" t="s">
        <v>101</v>
      </c>
      <c r="O36" s="93"/>
    </row>
    <row r="37" spans="1:17" s="90" customFormat="1" ht="254.25" customHeight="1">
      <c r="A37" s="91">
        <v>11</v>
      </c>
      <c r="B37" s="118">
        <v>1701010</v>
      </c>
      <c r="C37" s="101" t="s">
        <v>188</v>
      </c>
      <c r="D37" s="126" t="s">
        <v>146</v>
      </c>
      <c r="E37" s="126" t="s">
        <v>148</v>
      </c>
      <c r="F37" s="134" t="s">
        <v>149</v>
      </c>
      <c r="G37" s="134" t="s">
        <v>150</v>
      </c>
      <c r="H37" s="129" t="s">
        <v>151</v>
      </c>
      <c r="I37" s="129" t="s">
        <v>147</v>
      </c>
      <c r="J37" s="130">
        <v>4</v>
      </c>
      <c r="K37" s="131">
        <v>43467</v>
      </c>
      <c r="L37" s="131">
        <v>43830</v>
      </c>
      <c r="M37" s="132">
        <f>(L37-K37)/7</f>
        <v>51.857142857142854</v>
      </c>
      <c r="N37" s="145" t="s">
        <v>177</v>
      </c>
      <c r="O37" s="93"/>
    </row>
    <row r="38" spans="1:17" s="86" customFormat="1" ht="267.75" customHeight="1">
      <c r="A38" s="91">
        <v>12</v>
      </c>
      <c r="B38" s="118">
        <v>2205100</v>
      </c>
      <c r="C38" s="100" t="s">
        <v>190</v>
      </c>
      <c r="D38" s="100" t="s">
        <v>152</v>
      </c>
      <c r="E38" s="100" t="s">
        <v>153</v>
      </c>
      <c r="F38" s="119" t="s">
        <v>174</v>
      </c>
      <c r="G38" s="129" t="s">
        <v>144</v>
      </c>
      <c r="H38" s="129" t="s">
        <v>154</v>
      </c>
      <c r="I38" s="129" t="s">
        <v>145</v>
      </c>
      <c r="J38" s="135">
        <v>1</v>
      </c>
      <c r="K38" s="131">
        <v>43467</v>
      </c>
      <c r="L38" s="131">
        <v>43830</v>
      </c>
      <c r="M38" s="136">
        <f>(L38-K38)/7</f>
        <v>51.857142857142854</v>
      </c>
      <c r="N38" s="145" t="s">
        <v>175</v>
      </c>
      <c r="O38" s="93"/>
      <c r="Q38" s="90"/>
    </row>
    <row r="39" spans="1:17" s="86" customFormat="1" ht="101.25" customHeight="1">
      <c r="A39" s="158">
        <v>13</v>
      </c>
      <c r="B39" s="157">
        <v>1802002</v>
      </c>
      <c r="C39" s="152" t="s">
        <v>88</v>
      </c>
      <c r="D39" s="166" t="s">
        <v>99</v>
      </c>
      <c r="E39" s="166" t="s">
        <v>98</v>
      </c>
      <c r="F39" s="164" t="s">
        <v>100</v>
      </c>
      <c r="G39" s="164" t="s">
        <v>89</v>
      </c>
      <c r="H39" s="101" t="s">
        <v>90</v>
      </c>
      <c r="I39" s="101" t="s">
        <v>91</v>
      </c>
      <c r="J39" s="95">
        <v>4</v>
      </c>
      <c r="K39" s="98">
        <v>43467</v>
      </c>
      <c r="L39" s="98">
        <v>43830</v>
      </c>
      <c r="M39" s="136">
        <f>(L39-K39)/7</f>
        <v>51.857142857142854</v>
      </c>
      <c r="N39" s="160" t="s">
        <v>194</v>
      </c>
      <c r="O39" s="93"/>
      <c r="Q39" s="90"/>
    </row>
    <row r="40" spans="1:17" ht="216" customHeight="1" thickBot="1">
      <c r="A40" s="163"/>
      <c r="B40" s="162"/>
      <c r="C40" s="170"/>
      <c r="D40" s="167"/>
      <c r="E40" s="167"/>
      <c r="F40" s="165"/>
      <c r="G40" s="165"/>
      <c r="H40" s="146" t="s">
        <v>206</v>
      </c>
      <c r="I40" s="146" t="s">
        <v>92</v>
      </c>
      <c r="J40" s="147">
        <v>4</v>
      </c>
      <c r="K40" s="148">
        <v>43467</v>
      </c>
      <c r="L40" s="148">
        <v>43830</v>
      </c>
      <c r="M40" s="149">
        <f>(L40-K40)/7</f>
        <v>51.857142857142854</v>
      </c>
      <c r="N40" s="161"/>
      <c r="O40" s="93"/>
    </row>
    <row r="41" spans="1:17" ht="12.75" customHeight="1">
      <c r="A41" s="191" t="s">
        <v>189</v>
      </c>
      <c r="B41" s="192"/>
      <c r="C41" s="192"/>
      <c r="D41" s="192"/>
      <c r="E41" s="192"/>
      <c r="F41" s="192"/>
      <c r="G41" s="192"/>
      <c r="H41" s="192"/>
      <c r="I41" s="192"/>
      <c r="J41" s="192"/>
      <c r="K41" s="192"/>
      <c r="L41" s="192"/>
      <c r="M41" s="192"/>
      <c r="N41" s="193"/>
    </row>
    <row r="42" spans="1:17" ht="100.5" customHeight="1" thickBot="1">
      <c r="A42" s="194"/>
      <c r="B42" s="195"/>
      <c r="C42" s="195"/>
      <c r="D42" s="195"/>
      <c r="E42" s="195"/>
      <c r="F42" s="195"/>
      <c r="G42" s="195"/>
      <c r="H42" s="195"/>
      <c r="I42" s="195"/>
      <c r="J42" s="195"/>
      <c r="K42" s="195"/>
      <c r="L42" s="195"/>
      <c r="M42" s="195"/>
      <c r="N42" s="196"/>
    </row>
    <row r="44" spans="1:17" ht="19.5" customHeight="1"/>
    <row r="45" spans="1:17" ht="19.5" customHeight="1"/>
  </sheetData>
  <mergeCells count="64">
    <mergeCell ref="N23:N25"/>
    <mergeCell ref="B23:B25"/>
    <mergeCell ref="A23:A25"/>
    <mergeCell ref="C31:C36"/>
    <mergeCell ref="D31:D36"/>
    <mergeCell ref="E31:E36"/>
    <mergeCell ref="B31:B36"/>
    <mergeCell ref="A31:A36"/>
    <mergeCell ref="G17:G18"/>
    <mergeCell ref="C26:C27"/>
    <mergeCell ref="D26:D27"/>
    <mergeCell ref="F26:F27"/>
    <mergeCell ref="G26:G27"/>
    <mergeCell ref="G19:G21"/>
    <mergeCell ref="C23:C25"/>
    <mergeCell ref="D23:D25"/>
    <mergeCell ref="E23:E25"/>
    <mergeCell ref="G23:G25"/>
    <mergeCell ref="C5:N5"/>
    <mergeCell ref="A41:N42"/>
    <mergeCell ref="C15:C16"/>
    <mergeCell ref="D15:D16"/>
    <mergeCell ref="A15:A16"/>
    <mergeCell ref="B15:B16"/>
    <mergeCell ref="E15:E16"/>
    <mergeCell ref="C39:C40"/>
    <mergeCell ref="E39:E40"/>
    <mergeCell ref="E26:E27"/>
    <mergeCell ref="C6:D6"/>
    <mergeCell ref="B17:B18"/>
    <mergeCell ref="A17:A18"/>
    <mergeCell ref="C17:C18"/>
    <mergeCell ref="D17:D18"/>
    <mergeCell ref="E17:E18"/>
    <mergeCell ref="N39:N40"/>
    <mergeCell ref="B39:B40"/>
    <mergeCell ref="A39:A40"/>
    <mergeCell ref="F39:F40"/>
    <mergeCell ref="G39:G40"/>
    <mergeCell ref="D39:D40"/>
    <mergeCell ref="B28:B30"/>
    <mergeCell ref="A28:A30"/>
    <mergeCell ref="B19:B21"/>
    <mergeCell ref="B26:B27"/>
    <mergeCell ref="A26:A27"/>
    <mergeCell ref="A19:A21"/>
    <mergeCell ref="F28:F30"/>
    <mergeCell ref="G28:G30"/>
    <mergeCell ref="C28:C30"/>
    <mergeCell ref="D28:D30"/>
    <mergeCell ref="E28:E30"/>
    <mergeCell ref="N17:N18"/>
    <mergeCell ref="N28:N30"/>
    <mergeCell ref="C19:C21"/>
    <mergeCell ref="M26:M27"/>
    <mergeCell ref="N26:N27"/>
    <mergeCell ref="H26:H27"/>
    <mergeCell ref="I26:I27"/>
    <mergeCell ref="J26:J27"/>
    <mergeCell ref="K26:K27"/>
    <mergeCell ref="L26:L27"/>
    <mergeCell ref="D19:D21"/>
    <mergeCell ref="E19:E21"/>
    <mergeCell ref="N19:N21"/>
  </mergeCells>
  <pageMargins left="1.2598425196850394" right="0.15748031496062992" top="1.26" bottom="0.3" header="0.35433070866141736" footer="0.17"/>
  <pageSetup paperSize="5" scale="65" firstPageNumber="0" orientation="landscape" r:id="rId1"/>
  <headerFooter alignWithMargins="0">
    <oddHeader>&amp;C&amp;"Times New Roman,Normal"&amp;12&amp;A</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25"/>
  <sheetViews>
    <sheetView topLeftCell="A7" workbookViewId="0">
      <selection activeCell="A17" sqref="A17"/>
    </sheetView>
  </sheetViews>
  <sheetFormatPr baseColWidth="10" defaultRowHeight="12.75"/>
  <cols>
    <col min="2" max="2" width="10.28515625" customWidth="1"/>
    <col min="3" max="3" width="13.140625" customWidth="1"/>
    <col min="4" max="4" width="12.28515625" customWidth="1"/>
    <col min="5" max="5" width="12.85546875" customWidth="1"/>
    <col min="6" max="6" width="16.42578125" customWidth="1"/>
    <col min="7" max="8" width="12.7109375" customWidth="1"/>
    <col min="9" max="9" width="13.42578125" customWidth="1"/>
    <col min="11" max="11" width="12.85546875" customWidth="1"/>
    <col min="12" max="12" width="12.42578125" customWidth="1"/>
    <col min="13" max="13" width="11.42578125" style="5"/>
    <col min="15" max="15" width="11.42578125" style="6"/>
    <col min="16" max="16" width="12.42578125" style="6" customWidth="1"/>
    <col min="17" max="17" width="15.42578125" style="6" customWidth="1"/>
    <col min="18" max="18" width="14.140625" style="6" customWidth="1"/>
    <col min="19" max="19" width="15" customWidth="1"/>
    <col min="20" max="20" width="15.42578125" customWidth="1"/>
  </cols>
  <sheetData>
    <row r="1" spans="1:20" ht="14.25" customHeight="1">
      <c r="A1" s="3"/>
      <c r="B1" s="7"/>
      <c r="C1" s="55" t="s">
        <v>20</v>
      </c>
      <c r="D1" s="55"/>
      <c r="E1" s="55"/>
      <c r="F1" s="55"/>
      <c r="G1" s="55"/>
      <c r="H1" s="55"/>
      <c r="I1" s="55"/>
      <c r="J1" s="55"/>
      <c r="K1" s="55"/>
      <c r="L1" s="55"/>
      <c r="M1" s="55"/>
      <c r="N1" s="55"/>
      <c r="O1" s="55"/>
      <c r="P1" s="55"/>
      <c r="Q1" s="55"/>
      <c r="R1" s="55"/>
    </row>
    <row r="2" spans="1:20" ht="15" customHeight="1">
      <c r="A2" s="3"/>
      <c r="B2" s="7"/>
      <c r="C2" s="55" t="s">
        <v>1</v>
      </c>
      <c r="D2" s="55"/>
      <c r="E2" s="55"/>
      <c r="F2" s="55"/>
      <c r="G2" s="55"/>
      <c r="H2" s="55"/>
      <c r="I2" s="55"/>
      <c r="J2" s="55"/>
      <c r="K2" s="55"/>
      <c r="L2" s="55"/>
      <c r="M2" s="55"/>
      <c r="N2" s="55"/>
      <c r="O2" s="55"/>
      <c r="P2" s="55"/>
      <c r="Q2" s="55"/>
      <c r="R2" s="55"/>
    </row>
    <row r="3" spans="1:20" ht="15" customHeight="1">
      <c r="A3" s="3"/>
      <c r="B3" s="7"/>
      <c r="C3" s="55" t="s">
        <v>21</v>
      </c>
      <c r="D3" s="55"/>
      <c r="E3" s="55"/>
      <c r="F3" s="55"/>
      <c r="G3" s="55"/>
      <c r="H3" s="55"/>
      <c r="I3" s="55"/>
      <c r="J3" s="55"/>
      <c r="K3" s="55"/>
      <c r="L3" s="55"/>
      <c r="M3" s="55"/>
      <c r="N3" s="55"/>
      <c r="O3" s="55"/>
      <c r="P3" s="55"/>
      <c r="Q3" s="55"/>
      <c r="R3" s="55"/>
    </row>
    <row r="4" spans="1:20" ht="15">
      <c r="A4" s="8" t="s">
        <v>3</v>
      </c>
      <c r="B4" s="8"/>
      <c r="C4" s="8"/>
      <c r="D4" s="9"/>
      <c r="G4" s="9"/>
      <c r="H4" s="9"/>
      <c r="I4" s="9"/>
      <c r="J4" s="9"/>
      <c r="K4" s="9"/>
      <c r="L4" s="9"/>
      <c r="M4" s="10"/>
      <c r="N4" s="11"/>
      <c r="O4" s="10"/>
      <c r="P4" s="10"/>
      <c r="Q4" s="10"/>
      <c r="R4" s="10"/>
    </row>
    <row r="5" spans="1:20" ht="15">
      <c r="A5" s="8" t="s">
        <v>4</v>
      </c>
      <c r="B5" s="8"/>
      <c r="C5" s="8"/>
      <c r="D5" s="9"/>
      <c r="G5" s="9"/>
      <c r="H5" s="9"/>
      <c r="I5" s="9"/>
      <c r="J5" s="9"/>
      <c r="K5" s="9"/>
      <c r="L5" s="9"/>
      <c r="M5" s="10"/>
      <c r="N5" s="11"/>
      <c r="O5" s="10"/>
      <c r="P5" s="10"/>
      <c r="Q5" s="10"/>
      <c r="R5" s="10"/>
    </row>
    <row r="6" spans="1:20" ht="15">
      <c r="A6" s="8" t="s">
        <v>22</v>
      </c>
      <c r="B6" s="8"/>
      <c r="C6" s="12"/>
      <c r="D6" s="9"/>
      <c r="G6" s="9"/>
      <c r="H6" s="9"/>
      <c r="I6" s="9"/>
      <c r="J6" s="9"/>
      <c r="K6" s="9"/>
      <c r="L6" s="9"/>
      <c r="M6" s="10"/>
      <c r="N6" s="11"/>
      <c r="O6" s="10"/>
      <c r="P6" s="10"/>
      <c r="Q6" s="10"/>
      <c r="R6" s="10"/>
    </row>
    <row r="7" spans="1:20" ht="15" customHeight="1">
      <c r="A7" s="13" t="s">
        <v>23</v>
      </c>
      <c r="B7" s="13"/>
      <c r="C7" s="2"/>
      <c r="D7" s="14"/>
      <c r="G7" s="14"/>
      <c r="H7" s="14"/>
      <c r="I7" s="14"/>
      <c r="J7" s="14"/>
      <c r="K7" s="14"/>
      <c r="L7" s="14"/>
      <c r="M7" s="10"/>
      <c r="N7" s="11"/>
      <c r="O7" s="10"/>
      <c r="P7" s="10"/>
      <c r="Q7" s="10"/>
      <c r="R7" s="10"/>
    </row>
    <row r="8" spans="1:20" ht="15" customHeight="1">
      <c r="A8" s="78" t="s">
        <v>24</v>
      </c>
      <c r="B8" s="78"/>
      <c r="C8" s="78"/>
      <c r="D8" s="78"/>
      <c r="G8" s="72"/>
      <c r="H8" s="72"/>
      <c r="I8" s="2"/>
      <c r="J8" s="2"/>
      <c r="K8" s="2"/>
      <c r="L8" s="2"/>
      <c r="M8" s="10"/>
      <c r="N8" s="11"/>
      <c r="O8" s="10"/>
      <c r="P8" s="10"/>
      <c r="Q8" s="10"/>
      <c r="R8" s="10"/>
    </row>
    <row r="9" spans="1:20" ht="15" customHeight="1">
      <c r="A9" s="13" t="s">
        <v>25</v>
      </c>
      <c r="B9" s="13"/>
      <c r="C9" s="13"/>
      <c r="D9" s="13"/>
      <c r="G9" s="72"/>
      <c r="H9" s="72"/>
      <c r="I9" s="2"/>
      <c r="J9" s="2"/>
      <c r="K9" s="2"/>
      <c r="L9" s="2"/>
      <c r="M9" s="10"/>
      <c r="N9" s="11"/>
      <c r="O9" s="10"/>
      <c r="P9" s="10"/>
      <c r="Q9" s="10"/>
      <c r="R9" s="10"/>
    </row>
    <row r="10" spans="1:20" ht="15">
      <c r="B10" s="1"/>
      <c r="C10" s="13"/>
      <c r="D10" s="13"/>
      <c r="E10" s="13"/>
      <c r="F10" s="13"/>
      <c r="G10" s="15"/>
      <c r="H10" s="15"/>
      <c r="I10" s="2"/>
      <c r="J10" s="2"/>
      <c r="K10" s="2"/>
      <c r="L10" s="2"/>
      <c r="M10" s="10"/>
      <c r="N10" s="11"/>
      <c r="O10" s="10"/>
      <c r="P10" s="10"/>
      <c r="Q10" s="10"/>
      <c r="R10" s="10"/>
    </row>
    <row r="11" spans="1:20" ht="70.7" customHeight="1">
      <c r="A11" s="73" t="s">
        <v>7</v>
      </c>
      <c r="B11" s="74" t="s">
        <v>8</v>
      </c>
      <c r="C11" s="75" t="s">
        <v>26</v>
      </c>
      <c r="D11" s="76" t="s">
        <v>27</v>
      </c>
      <c r="E11" s="76" t="s">
        <v>28</v>
      </c>
      <c r="F11" s="77" t="s">
        <v>29</v>
      </c>
      <c r="G11" s="71" t="s">
        <v>12</v>
      </c>
      <c r="H11" s="71" t="s">
        <v>13</v>
      </c>
      <c r="I11" s="71" t="s">
        <v>30</v>
      </c>
      <c r="J11" s="71" t="s">
        <v>31</v>
      </c>
      <c r="K11" s="71" t="s">
        <v>16</v>
      </c>
      <c r="L11" s="65" t="s">
        <v>17</v>
      </c>
      <c r="M11" s="64" t="s">
        <v>32</v>
      </c>
      <c r="N11" s="66" t="s">
        <v>33</v>
      </c>
      <c r="O11" s="64" t="s">
        <v>34</v>
      </c>
      <c r="P11" s="64" t="s">
        <v>35</v>
      </c>
      <c r="Q11" s="64" t="s">
        <v>36</v>
      </c>
      <c r="R11" s="64" t="s">
        <v>37</v>
      </c>
      <c r="S11" s="67" t="s">
        <v>38</v>
      </c>
      <c r="T11" s="67" t="s">
        <v>38</v>
      </c>
    </row>
    <row r="12" spans="1:20" ht="69.75" customHeight="1">
      <c r="A12" s="73" t="s">
        <v>7</v>
      </c>
      <c r="B12" s="74" t="s">
        <v>8</v>
      </c>
      <c r="C12" s="75" t="s">
        <v>26</v>
      </c>
      <c r="D12" s="76" t="s">
        <v>27</v>
      </c>
      <c r="E12" s="76" t="s">
        <v>28</v>
      </c>
      <c r="F12" s="77" t="s">
        <v>29</v>
      </c>
      <c r="G12" s="71" t="s">
        <v>12</v>
      </c>
      <c r="H12" s="71" t="s">
        <v>13</v>
      </c>
      <c r="I12" s="71" t="s">
        <v>30</v>
      </c>
      <c r="J12" s="71" t="s">
        <v>31</v>
      </c>
      <c r="K12" s="71" t="s">
        <v>16</v>
      </c>
      <c r="L12" s="65" t="s">
        <v>17</v>
      </c>
      <c r="M12" s="64" t="s">
        <v>32</v>
      </c>
      <c r="N12" s="66" t="s">
        <v>33</v>
      </c>
      <c r="O12" s="64" t="s">
        <v>34</v>
      </c>
      <c r="P12" s="64" t="s">
        <v>35</v>
      </c>
      <c r="Q12" s="64" t="s">
        <v>36</v>
      </c>
      <c r="R12" s="64" t="s">
        <v>37</v>
      </c>
      <c r="S12" s="16" t="s">
        <v>39</v>
      </c>
      <c r="T12" s="17" t="s">
        <v>40</v>
      </c>
    </row>
    <row r="13" spans="1:20">
      <c r="A13" s="68"/>
      <c r="B13" s="69"/>
      <c r="C13" s="70"/>
      <c r="D13" s="70"/>
      <c r="E13" s="70"/>
      <c r="F13" s="58"/>
      <c r="G13" s="58"/>
      <c r="H13" s="59"/>
      <c r="I13" s="59"/>
      <c r="J13" s="58"/>
      <c r="K13" s="63"/>
      <c r="L13" s="63"/>
      <c r="M13" s="19" t="s">
        <v>41</v>
      </c>
      <c r="N13" s="18"/>
      <c r="O13" s="20">
        <f>IF(N13=0,0,+N13/J13)</f>
        <v>0</v>
      </c>
      <c r="P13" s="19" t="e">
        <f>+M13*O13</f>
        <v>#VALUE!</v>
      </c>
      <c r="Q13" s="19" t="e">
        <f>IF(L13&lt;=$G$9,P13,0)</f>
        <v>#VALUE!</v>
      </c>
      <c r="R13" s="19" t="str">
        <f>IF($G$9&gt;=L13,M13,0)</f>
        <v>0 0 0 0</v>
      </c>
      <c r="S13" s="21"/>
      <c r="T13" s="22"/>
    </row>
    <row r="14" spans="1:20">
      <c r="A14" s="68"/>
      <c r="B14" s="69"/>
      <c r="C14" s="70"/>
      <c r="D14" s="70"/>
      <c r="E14" s="70"/>
      <c r="F14" s="58"/>
      <c r="G14" s="58"/>
      <c r="H14" s="59"/>
      <c r="I14" s="59"/>
      <c r="J14" s="58"/>
      <c r="K14" s="63"/>
      <c r="L14" s="63"/>
      <c r="M14" s="19"/>
      <c r="N14" s="23"/>
      <c r="O14" s="20">
        <f>IF(N14=0,0,+N14/J14)</f>
        <v>0</v>
      </c>
      <c r="P14" s="19">
        <f>+M14*O14</f>
        <v>0</v>
      </c>
      <c r="Q14" s="19">
        <f>IF(L14&lt;=$G$9,P14,0)</f>
        <v>0</v>
      </c>
      <c r="R14" s="19">
        <f>IF($G$9&gt;=L14,M14,0)</f>
        <v>0</v>
      </c>
      <c r="S14" s="21"/>
      <c r="T14" s="22"/>
    </row>
    <row r="15" spans="1:20">
      <c r="A15" s="68"/>
      <c r="B15" s="69"/>
      <c r="C15" s="70"/>
      <c r="D15" s="70"/>
      <c r="E15" s="70"/>
      <c r="F15" s="58"/>
      <c r="G15" s="58"/>
      <c r="H15" s="59"/>
      <c r="I15" s="59"/>
      <c r="J15" s="58"/>
      <c r="K15" s="63"/>
      <c r="L15" s="63"/>
      <c r="M15" s="19"/>
      <c r="N15" s="24"/>
      <c r="O15" s="20">
        <f>IF(N15=0,0,+N15/J15)</f>
        <v>0</v>
      </c>
      <c r="P15" s="19">
        <f>+M15*O15</f>
        <v>0</v>
      </c>
      <c r="Q15" s="19">
        <f>IF(L15&lt;=$G$9,P15,0)</f>
        <v>0</v>
      </c>
      <c r="R15" s="19">
        <f>IF($G$9&gt;=L15,M15,0)</f>
        <v>0</v>
      </c>
      <c r="S15" s="21"/>
      <c r="T15" s="22"/>
    </row>
    <row r="16" spans="1:20" s="6" customFormat="1" ht="185.85" customHeight="1">
      <c r="A16" s="68"/>
      <c r="B16" s="69"/>
      <c r="C16" s="70"/>
      <c r="D16" s="70"/>
      <c r="E16" s="70"/>
      <c r="F16" s="58"/>
      <c r="G16" s="58"/>
      <c r="H16" s="59"/>
      <c r="I16" s="59"/>
      <c r="J16" s="58"/>
      <c r="K16" s="63"/>
      <c r="L16" s="63"/>
      <c r="M16" s="19"/>
      <c r="N16" s="25"/>
      <c r="O16" s="20">
        <f>IF(N16=0,0,+N16/J16)</f>
        <v>0</v>
      </c>
      <c r="P16" s="19">
        <f>+M16*O16</f>
        <v>0</v>
      </c>
      <c r="Q16" s="19">
        <f>IF(L16&lt;=$G$9,P16,0)</f>
        <v>0</v>
      </c>
      <c r="R16" s="19">
        <f>IF($G$9&gt;=L16,M16,0)</f>
        <v>0</v>
      </c>
      <c r="S16" s="26"/>
      <c r="T16" s="27"/>
    </row>
    <row r="17" spans="1:256" s="6" customFormat="1">
      <c r="A17" s="28" t="s">
        <v>42</v>
      </c>
      <c r="B17" s="29"/>
      <c r="C17" s="29"/>
      <c r="D17" s="29"/>
      <c r="E17" s="29"/>
      <c r="F17" s="29"/>
      <c r="G17" s="29"/>
      <c r="H17" s="29"/>
      <c r="I17" s="29"/>
      <c r="J17" s="29"/>
      <c r="K17" s="30"/>
      <c r="L17" s="29"/>
      <c r="M17" s="29"/>
      <c r="N17" s="29"/>
      <c r="O17" s="30"/>
      <c r="P17" s="31" t="e">
        <f>SUM(P13:P16)</f>
        <v>#VALUE!</v>
      </c>
      <c r="Q17" s="31" t="e">
        <f>SUM(Q13:Q16)</f>
        <v>#VALUE!</v>
      </c>
      <c r="R17" s="32">
        <f>SUM(R13:R16)</f>
        <v>0</v>
      </c>
      <c r="S17" s="33"/>
      <c r="T17" s="34"/>
      <c r="IV17"/>
    </row>
    <row r="18" spans="1:256">
      <c r="A18" s="60" t="s">
        <v>43</v>
      </c>
      <c r="B18" s="60"/>
      <c r="C18" s="60"/>
      <c r="D18" s="60"/>
      <c r="E18" s="60"/>
      <c r="F18" s="60"/>
      <c r="G18" s="60"/>
      <c r="H18" s="60"/>
      <c r="I18" s="60"/>
      <c r="J18" s="60"/>
      <c r="K18" s="60"/>
      <c r="L18" s="60"/>
      <c r="M18" s="60"/>
      <c r="N18" s="60"/>
      <c r="O18" s="60"/>
      <c r="P18" s="60"/>
      <c r="Q18" s="60"/>
      <c r="R18" s="60"/>
      <c r="S18" s="60"/>
      <c r="T18" s="60"/>
      <c r="U18" s="60"/>
    </row>
    <row r="19" spans="1:256">
      <c r="C19" s="35"/>
      <c r="D19" s="35"/>
      <c r="E19" s="35"/>
      <c r="F19" s="36"/>
      <c r="G19" s="36"/>
      <c r="H19" s="36"/>
      <c r="I19" s="36"/>
      <c r="K19" s="37"/>
      <c r="L19" s="37"/>
      <c r="N19" s="38"/>
      <c r="O19" s="33"/>
    </row>
    <row r="20" spans="1:256" ht="12.75" customHeight="1">
      <c r="A20" s="61" t="s">
        <v>44</v>
      </c>
      <c r="B20" s="61"/>
      <c r="C20" s="61"/>
      <c r="D20" s="61"/>
      <c r="G20" s="62" t="s">
        <v>45</v>
      </c>
      <c r="H20" s="62"/>
      <c r="I20" s="62"/>
      <c r="J20" s="62"/>
      <c r="K20" s="62"/>
      <c r="L20" s="62"/>
      <c r="M20" s="62"/>
      <c r="N20" s="62"/>
      <c r="O20" s="62"/>
      <c r="P20" s="62"/>
      <c r="Q20" s="62"/>
      <c r="R20" s="62"/>
      <c r="S20" s="62"/>
      <c r="T20" s="62"/>
      <c r="U20" s="62"/>
    </row>
    <row r="21" spans="1:256">
      <c r="A21" s="39"/>
      <c r="B21" s="40"/>
      <c r="C21" s="38"/>
      <c r="D21" s="38"/>
      <c r="G21" s="54" t="s">
        <v>46</v>
      </c>
      <c r="H21" s="54"/>
      <c r="I21" s="54"/>
      <c r="J21" s="54"/>
      <c r="K21" s="54"/>
      <c r="L21" s="54"/>
      <c r="M21" s="54"/>
      <c r="N21" s="54"/>
      <c r="O21" s="54"/>
      <c r="P21" s="54"/>
      <c r="Q21" s="54"/>
      <c r="R21" s="54"/>
      <c r="S21" s="54"/>
      <c r="T21" s="54"/>
      <c r="U21" s="54"/>
    </row>
    <row r="22" spans="1:256" ht="12.75" customHeight="1">
      <c r="A22" s="41"/>
      <c r="B22" s="4"/>
      <c r="C22" s="56" t="s">
        <v>47</v>
      </c>
      <c r="D22" s="56"/>
      <c r="E22" s="56"/>
      <c r="G22" s="42" t="s">
        <v>48</v>
      </c>
      <c r="H22" s="38"/>
      <c r="I22" s="38"/>
      <c r="J22" s="38"/>
      <c r="K22" s="38"/>
      <c r="L22" s="38"/>
      <c r="M22" s="43"/>
      <c r="N22" s="38"/>
      <c r="O22" s="33"/>
      <c r="P22" s="33"/>
      <c r="Q22" s="33"/>
      <c r="R22" s="44"/>
      <c r="S22" s="57" t="s">
        <v>49</v>
      </c>
      <c r="T22" s="57"/>
      <c r="U22" s="45">
        <f>+R17</f>
        <v>0</v>
      </c>
    </row>
    <row r="23" spans="1:256" ht="12.75" customHeight="1">
      <c r="A23" s="46"/>
      <c r="B23" s="47"/>
      <c r="C23" s="56" t="s">
        <v>50</v>
      </c>
      <c r="D23" s="56"/>
      <c r="E23" s="56"/>
      <c r="G23" s="48" t="s">
        <v>51</v>
      </c>
      <c r="N23" s="38"/>
      <c r="O23" s="33"/>
      <c r="P23" s="33"/>
      <c r="S23" s="57" t="s">
        <v>52</v>
      </c>
      <c r="T23" s="57"/>
      <c r="U23" s="45">
        <f>SUM(M13:M16)</f>
        <v>0</v>
      </c>
    </row>
    <row r="24" spans="1:256" ht="15" customHeight="1">
      <c r="A24" s="49"/>
      <c r="B24" s="50"/>
      <c r="C24" s="56" t="s">
        <v>53</v>
      </c>
      <c r="D24" s="56"/>
      <c r="E24" s="56"/>
      <c r="G24" s="42" t="s">
        <v>54</v>
      </c>
      <c r="H24" s="38"/>
      <c r="I24" s="38"/>
      <c r="J24" s="38"/>
      <c r="K24" s="38"/>
      <c r="L24" s="38"/>
      <c r="M24" s="43"/>
      <c r="N24" s="38"/>
      <c r="O24" s="33"/>
      <c r="P24" s="33"/>
      <c r="Q24" s="33"/>
      <c r="R24" s="44"/>
      <c r="S24" s="57" t="s">
        <v>55</v>
      </c>
      <c r="T24" s="57"/>
      <c r="U24" s="51" t="e">
        <f>IF(Q17=0,0,+Q17/U22)</f>
        <v>#VALUE!</v>
      </c>
    </row>
    <row r="25" spans="1:256" ht="12.75" customHeight="1">
      <c r="A25" s="52"/>
      <c r="B25" s="53"/>
      <c r="C25" s="56" t="s">
        <v>56</v>
      </c>
      <c r="D25" s="56"/>
      <c r="E25" s="56"/>
      <c r="G25" s="42" t="s">
        <v>57</v>
      </c>
      <c r="H25" s="38"/>
      <c r="I25" s="38"/>
      <c r="J25" s="38"/>
      <c r="K25" s="38"/>
      <c r="L25" s="38"/>
      <c r="M25" s="43"/>
      <c r="N25" s="38"/>
      <c r="O25" s="33"/>
      <c r="P25" s="33"/>
      <c r="Q25" s="33"/>
      <c r="R25" s="44"/>
      <c r="S25" s="57" t="s">
        <v>58</v>
      </c>
      <c r="T25" s="57"/>
      <c r="U25" s="51" t="e">
        <f>IF(P17=0,0,+P17/U23)</f>
        <v>#VALUE!</v>
      </c>
    </row>
  </sheetData>
  <pageMargins left="0.78749999999999998" right="0.78749999999999998" top="1.0527777777777778" bottom="1.0527777777777778" header="0.78749999999999998" footer="0.78749999999999998"/>
  <pageSetup paperSize="5" firstPageNumber="0" orientation="portrait" horizontalDpi="300" verticalDpi="300"/>
  <headerFooter alignWithMargins="0">
    <oddHeader>&amp;C&amp;"Times New Roman,Normal"&amp;12&amp;A</oddHeader>
    <oddFooter>&amp;C&amp;"Times New Roman,Normal"&amp;12Página &amp;P</oddFooter>
  </headerFooter>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 MEJORAM RES 5872 07</vt:lpstr>
      <vt:lpstr>SEGUIMIENTO PL MEJ RES 5872 07</vt:lpstr>
      <vt:lpstr>'PLAN MEJORAM RES 5872 07'!Área_de_impresión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EliteDesk</dc:creator>
  <cp:lastModifiedBy>EliteDesk</cp:lastModifiedBy>
  <cp:lastPrinted>2018-12-07T14:41:41Z</cp:lastPrinted>
  <dcterms:created xsi:type="dcterms:W3CDTF">2017-08-10T15:44:05Z</dcterms:created>
  <dcterms:modified xsi:type="dcterms:W3CDTF">2018-12-07T14:49:23Z</dcterms:modified>
</cp:coreProperties>
</file>