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A1D182E1-8B88-4E79-91E6-10D9EC53A114}" xr6:coauthVersionLast="34" xr6:coauthVersionMax="34" xr10:uidLastSave="{00000000-0000-0000-0000-000000000000}"/>
  <bookViews>
    <workbookView xWindow="0" yWindow="0" windowWidth="20490" windowHeight="7545" tabRatio="601" xr2:uid="{00000000-000D-0000-FFFF-FFFF00000000}"/>
  </bookViews>
  <sheets>
    <sheet name="PLAN MEJORAM RES 5872 07" sheetId="1" r:id="rId1"/>
    <sheet name="SEGUIMIENTO PL MEJ RES 5872 07" sheetId="2" r:id="rId2"/>
  </sheets>
  <definedNames>
    <definedName name="_xlnm.Print_Area" localSheetId="0">'PLAN MEJORAM RES 5872 07'!$A$1:$N$16</definedName>
  </definedNames>
  <calcPr calcId="162913"/>
</workbook>
</file>

<file path=xl/calcChain.xml><?xml version="1.0" encoding="utf-8"?>
<calcChain xmlns="http://schemas.openxmlformats.org/spreadsheetml/2006/main">
  <c r="M15" i="1" l="1"/>
  <c r="M14" i="1"/>
  <c r="M13" i="1" l="1"/>
  <c r="O13" i="2"/>
  <c r="P13" i="2" s="1"/>
  <c r="R13" i="2"/>
  <c r="O14" i="2"/>
  <c r="P14" i="2" s="1"/>
  <c r="Q14" i="2" s="1"/>
  <c r="R14" i="2"/>
  <c r="O15" i="2"/>
  <c r="P15" i="2" s="1"/>
  <c r="Q15" i="2" s="1"/>
  <c r="R15" i="2"/>
  <c r="O16" i="2"/>
  <c r="P16" i="2" s="1"/>
  <c r="Q16" i="2" s="1"/>
  <c r="R16" i="2"/>
  <c r="U23" i="2"/>
  <c r="R17" i="2" l="1"/>
  <c r="U22" i="2" s="1"/>
  <c r="Q13" i="2"/>
  <c r="Q17" i="2" s="1"/>
  <c r="U24" i="2" s="1"/>
  <c r="P17" i="2"/>
  <c r="U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 usuario de Microsoft Office satisfecho</author>
  </authors>
  <commentList>
    <comment ref="A10" authorId="0" shapeId="0" xr:uid="{00000000-0006-0000-0000-000001000000}">
      <text>
        <r>
          <rPr>
            <sz val="9"/>
            <color indexed="81"/>
            <rFont val="Tahoma"/>
            <charset val="1"/>
          </rPr>
          <t xml:space="preserve">Consignar la fecha (dia-mes-año) de subscripción del pan en la celda demarcada
 </t>
        </r>
      </text>
    </comment>
    <comment ref="A12" authorId="0" shapeId="0" xr:uid="{00000000-0006-0000-0000-000002000000}">
      <text>
        <r>
          <rPr>
            <sz val="9"/>
            <color indexed="81"/>
            <rFont val="Tahoma"/>
            <charset val="1"/>
          </rPr>
          <t xml:space="preserve">Numero de orden del hallazgo en el informe ( cuando una accion correctiva agrupa varios hallazgos pueden relacionarse en las celdas los numeros correspondientes )  relacionarse 
</t>
        </r>
      </text>
    </comment>
    <comment ref="B12" authorId="0" shapeId="0" xr:uid="{00000000-0006-0000-0000-000003000000}">
      <text>
        <r>
          <rPr>
            <sz val="9"/>
            <color indexed="81"/>
            <rFont val="Tahoma"/>
            <charset val="1"/>
          </rPr>
          <t xml:space="preserve">Corresponde a la clasificación esteblecida por la CGR según la naturaleza del hallazgo y su origen en las diferentes áreas de la administración 
</t>
        </r>
      </text>
    </comment>
    <comment ref="F12" authorId="0" shapeId="0" xr:uid="{00000000-0006-0000-0000-000004000000}">
      <text>
        <r>
          <rPr>
            <sz val="9"/>
            <color indexed="81"/>
            <rFont val="Tahoma"/>
            <charset val="1"/>
          </rPr>
          <t xml:space="preserve">Es la accón o decisión que adopta la entidad para subsanar o corregir la situación plasmada en el hallazgo
</t>
        </r>
      </text>
    </comment>
    <comment ref="G12" authorId="0" shapeId="0" xr:uid="{00000000-0006-0000-0000-000005000000}">
      <text>
        <r>
          <rPr>
            <sz val="9"/>
            <color indexed="81"/>
            <rFont val="Tahoma"/>
            <charset val="1"/>
          </rPr>
          <t xml:space="preserve">Refleja el propósito que tiene el cumplir con la acción emprendida para corregir las situaciones que se deriven de los hallazgos 
</t>
        </r>
      </text>
    </comment>
    <comment ref="H12" authorId="0" shapeId="0" xr:uid="{00000000-0006-0000-0000-000006000000}">
      <text>
        <r>
          <rPr>
            <sz val="9"/>
            <color indexed="81"/>
            <rFont val="Tahoma"/>
            <charset val="1"/>
          </rPr>
          <t xml:space="preserve">Cada accion correctiva debe tener plasmados unos pasos o metas cuantificables que permitan medir su avance y cumplimiento 
Sepueden incluir tantas filas como metas o pasos sean necesarios insertando filas por encima de la filas  sombreadas </t>
        </r>
      </text>
    </comment>
    <comment ref="J12" authorId="0" shapeId="0" xr:uid="{00000000-0006-0000-0000-000007000000}">
      <text>
        <r>
          <rPr>
            <sz val="9"/>
            <color indexed="81"/>
            <rFont val="Tahoma"/>
            <charset val="1"/>
          </rPr>
          <t xml:space="preserve">Expresa la metrica de los pasos o metas que contiene cada acción con el fin de poder medir el grado de avance  
</t>
        </r>
      </text>
    </comment>
    <comment ref="K12" authorId="0" shapeId="0" xr:uid="{00000000-0006-0000-0000-000008000000}">
      <text>
        <r>
          <rPr>
            <sz val="9"/>
            <color indexed="81"/>
            <rFont val="Tahoma"/>
            <charset val="1"/>
          </rPr>
          <t xml:space="preserve">Se consigna la fecha programada para la iniciación de cada paso o meta 
</t>
        </r>
      </text>
    </comment>
    <comment ref="L12" authorId="0" shapeId="0" xr:uid="{00000000-0006-0000-0000-000009000000}">
      <text>
        <r>
          <rPr>
            <sz val="9"/>
            <color indexed="81"/>
            <rFont val="Tahoma"/>
            <charset val="1"/>
          </rPr>
          <t xml:space="preserve">Eestablece el plazo o  y finalización de cada una de las metas 
</t>
        </r>
      </text>
    </comment>
    <comment ref="M12" authorId="0" shapeId="0" xr:uid="{00000000-0006-0000-0000-00000A000000}">
      <text>
        <r>
          <rPr>
            <sz val="9"/>
            <color indexed="81"/>
            <rFont val="Tahoma"/>
            <charset val="1"/>
          </rPr>
          <t xml:space="preserve">La hoja calcula automáticamente el pazo de duración de la acción teniendo cuidado que la ultima acción consignada sea la que termine de último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 usuario de Microsoft Office satisfecho</author>
  </authors>
  <commentList>
    <comment ref="A8" authorId="0" shapeId="0" xr:uid="{00000000-0006-0000-0100-000001000000}">
      <text>
        <r>
          <rPr>
            <sz val="9"/>
            <color indexed="81"/>
            <rFont val="Tahoma"/>
            <charset val="1"/>
          </rPr>
          <t xml:space="preserve">Consignar la fecha (dia-mes-año) de subscripción del plan en la celda demarcada
 </t>
        </r>
      </text>
    </comment>
    <comment ref="A9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Consignar la fecha (dia-mes-año) de en que se presenta el avance del plan en la celda demarcada
 </t>
        </r>
      </text>
    </comment>
    <comment ref="A11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Numero de orden del hallazgo en el informe ( cuando una accion correctiva agrupa varios hallazgos pueden relacionarse en las celdas los numeros correspondientes )  relacionarse 
</t>
        </r>
      </text>
    </comment>
    <comment ref="B11" authorId="0" shapeId="0" xr:uid="{00000000-0006-0000-0100-000004000000}">
      <text>
        <r>
          <rPr>
            <sz val="9"/>
            <color indexed="81"/>
            <rFont val="Tahoma"/>
            <charset val="1"/>
          </rPr>
          <t xml:space="preserve">Corresponde a la clasificación esteblecida por la CGR según la naturaleza del hallazgo y su origen en las diferentes áreas de la administración 
</t>
        </r>
      </text>
    </comment>
    <comment ref="F11" authorId="0" shapeId="0" xr:uid="{00000000-0006-0000-0100-000005000000}">
      <text>
        <r>
          <rPr>
            <sz val="9"/>
            <color indexed="81"/>
            <rFont val="Tahoma"/>
            <charset val="1"/>
          </rPr>
          <t xml:space="preserve">Es la accón o decisión que adopta la entidad para subsanar o corregir la situación plasmada en el hallazgo
</t>
        </r>
      </text>
    </comment>
    <comment ref="G11" authorId="0" shapeId="0" xr:uid="{00000000-0006-0000-0100-000006000000}">
      <text>
        <r>
          <rPr>
            <sz val="9"/>
            <color indexed="81"/>
            <rFont val="Tahoma"/>
            <charset val="1"/>
          </rPr>
          <t xml:space="preserve">Refleja el propósito que tiene el cumplir con la acción emprendida para corregir las situaciones que se deriven de los hallazgos 
</t>
        </r>
      </text>
    </comment>
    <comment ref="H11" authorId="0" shapeId="0" xr:uid="{00000000-0006-0000-0100-000007000000}">
      <text>
        <r>
          <rPr>
            <sz val="9"/>
            <color indexed="81"/>
            <rFont val="Tahoma"/>
            <charset val="1"/>
          </rPr>
          <t xml:space="preserve">Cada accion correctiva debe tener plasmados unos pasos o metas cuantificables que permitan medir su avance y cumplimiento 
Sepueden incluir tantas filas como metas o pasos sean necesarios insertando filas por encima de la filas  sombreadas </t>
        </r>
      </text>
    </comment>
    <comment ref="J11" authorId="0" shapeId="0" xr:uid="{00000000-0006-0000-0100-000008000000}">
      <text>
        <r>
          <rPr>
            <sz val="9"/>
            <color indexed="81"/>
            <rFont val="Tahoma"/>
            <charset val="1"/>
          </rPr>
          <t xml:space="preserve">Expresa la metrica de los pasos o metas que contiene cada acción con el fin de poder medir el grado de avance  
</t>
        </r>
      </text>
    </comment>
    <comment ref="K11" authorId="0" shapeId="0" xr:uid="{00000000-0006-0000-0100-000009000000}">
      <text>
        <r>
          <rPr>
            <sz val="9"/>
            <color indexed="81"/>
            <rFont val="Tahoma"/>
            <charset val="1"/>
          </rPr>
          <t xml:space="preserve">Se consigna la fecha programada para la iniciación de cada paso o meta 
</t>
        </r>
      </text>
    </comment>
    <comment ref="L11" authorId="0" shapeId="0" xr:uid="{00000000-0006-0000-0100-00000A000000}">
      <text>
        <r>
          <rPr>
            <sz val="9"/>
            <color indexed="81"/>
            <rFont val="Tahoma"/>
            <charset val="1"/>
          </rPr>
          <t xml:space="preserve">Eestablece el plazo o  y finalización de cada una de las metas 
</t>
        </r>
      </text>
    </comment>
    <comment ref="M11" authorId="0" shapeId="0" xr:uid="{00000000-0006-0000-0100-00000B000000}">
      <text>
        <r>
          <rPr>
            <sz val="9"/>
            <color indexed="81"/>
            <rFont val="Tahoma"/>
            <charset val="1"/>
          </rPr>
          <t xml:space="preserve">La hoja calcula automáticamente el pazo de duración de las metas  
</t>
        </r>
      </text>
    </comment>
    <comment ref="N11" authorId="0" shapeId="0" xr:uid="{00000000-0006-0000-0100-00000C000000}">
      <text>
        <r>
          <rPr>
            <sz val="9"/>
            <color indexed="81"/>
            <rFont val="Tahoma"/>
            <charset val="1"/>
          </rPr>
          <t xml:space="preserve">Se consigna el numero de unidades ejecutadas por cada una de las metas 
</t>
        </r>
      </text>
    </comment>
    <comment ref="O11" authorId="0" shapeId="0" xr:uid="{00000000-0006-0000-0100-00000D000000}">
      <text>
        <r>
          <rPr>
            <sz val="9"/>
            <color indexed="81"/>
            <rFont val="Tahoma"/>
            <charset val="1"/>
          </rPr>
          <t xml:space="preserve">Calcula el avance porcentual de la meta  dividiendo la ejecución informada en la columna Ksobre la columna G
</t>
        </r>
      </text>
    </comment>
    <comment ref="A12" authorId="0" shapeId="0" xr:uid="{00000000-0006-0000-0100-00000E000000}">
      <text>
        <r>
          <rPr>
            <sz val="9"/>
            <color indexed="81"/>
            <rFont val="Tahoma"/>
            <charset val="1"/>
          </rPr>
          <t xml:space="preserve">Numero de orden del hallazgo en el informe ( cuando una accion correctiva agrupa varios hallazgos pueden relacionarse en las celdas los numeros correspondientes )  relacionarse 
</t>
        </r>
      </text>
    </comment>
    <comment ref="B12" authorId="0" shapeId="0" xr:uid="{00000000-0006-0000-0100-00000F000000}">
      <text>
        <r>
          <rPr>
            <sz val="9"/>
            <color indexed="81"/>
            <rFont val="Tahoma"/>
            <charset val="1"/>
          </rPr>
          <t xml:space="preserve">Corresponde a la clasificación esteblecida por la CGR según la naturaleza del hallazgo y su origen en las diferentes áreas de la administración 
</t>
        </r>
      </text>
    </comment>
    <comment ref="F12" authorId="0" shapeId="0" xr:uid="{00000000-0006-0000-0100-000010000000}">
      <text>
        <r>
          <rPr>
            <sz val="9"/>
            <color indexed="81"/>
            <rFont val="Tahoma"/>
            <charset val="1"/>
          </rPr>
          <t xml:space="preserve">Es la accón o decisión que adopta la entidad para subsanar o corregir la situación plasmada en el hallazgo
</t>
        </r>
      </text>
    </comment>
    <comment ref="G12" authorId="0" shapeId="0" xr:uid="{00000000-0006-0000-0100-000011000000}">
      <text>
        <r>
          <rPr>
            <sz val="9"/>
            <color indexed="81"/>
            <rFont val="Tahoma"/>
            <charset val="1"/>
          </rPr>
          <t xml:space="preserve">Refleja el propósito que tiene el cumplir con la acción emprendida para corregir las situaciones que se deriven de los hallazgos 
</t>
        </r>
      </text>
    </comment>
    <comment ref="H12" authorId="0" shapeId="0" xr:uid="{00000000-0006-0000-0100-000012000000}">
      <text>
        <r>
          <rPr>
            <sz val="9"/>
            <color indexed="81"/>
            <rFont val="Tahoma"/>
            <charset val="1"/>
          </rPr>
          <t xml:space="preserve">Cada accion correctiva debe tener plasmados unos pasos o metas cuantificables que permitan medir su avance y cumplimiento 
Sepueden incluir tantas filas como metas o pasos sean necesarios insertando filas por encima de la filas  sombreadas </t>
        </r>
      </text>
    </comment>
    <comment ref="J12" authorId="0" shapeId="0" xr:uid="{00000000-0006-0000-0100-000013000000}">
      <text>
        <r>
          <rPr>
            <sz val="9"/>
            <color indexed="81"/>
            <rFont val="Tahoma"/>
            <charset val="1"/>
          </rPr>
          <t xml:space="preserve">Expresa la metrica de los pasos o metas que contiene cada acción con el fin de poder medir el grado de avance  
</t>
        </r>
      </text>
    </comment>
    <comment ref="K12" authorId="0" shapeId="0" xr:uid="{00000000-0006-0000-0100-000014000000}">
      <text>
        <r>
          <rPr>
            <sz val="9"/>
            <color indexed="81"/>
            <rFont val="Tahoma"/>
            <charset val="1"/>
          </rPr>
          <t xml:space="preserve">Se consigna la fecha programada para la iniciación de cada paso o meta 
</t>
        </r>
      </text>
    </comment>
    <comment ref="L12" authorId="0" shapeId="0" xr:uid="{00000000-0006-0000-0100-000015000000}">
      <text>
        <r>
          <rPr>
            <sz val="9"/>
            <color indexed="81"/>
            <rFont val="Tahoma"/>
            <charset val="1"/>
          </rPr>
          <t xml:space="preserve">Eestablece el plazo o  y finalización de cada una de las metas 
</t>
        </r>
      </text>
    </comment>
    <comment ref="M12" authorId="0" shapeId="0" xr:uid="{00000000-0006-0000-0100-000016000000}">
      <text>
        <r>
          <rPr>
            <sz val="9"/>
            <color indexed="81"/>
            <rFont val="Tahoma"/>
            <charset val="1"/>
          </rPr>
          <t xml:space="preserve">La hoja calcula automáticamente el pazo de duración de las metas  
</t>
        </r>
      </text>
    </comment>
    <comment ref="N12" authorId="0" shapeId="0" xr:uid="{00000000-0006-0000-0100-000017000000}">
      <text>
        <r>
          <rPr>
            <sz val="9"/>
            <color indexed="81"/>
            <rFont val="Tahoma"/>
            <charset val="1"/>
          </rPr>
          <t xml:space="preserve">Se consigna el numero de unidades ejecutadas por cada una de las metas 
</t>
        </r>
      </text>
    </comment>
    <comment ref="O12" authorId="0" shapeId="0" xr:uid="{00000000-0006-0000-0100-000018000000}">
      <text>
        <r>
          <rPr>
            <sz val="9"/>
            <color indexed="81"/>
            <rFont val="Tahoma"/>
            <charset val="1"/>
          </rPr>
          <t xml:space="preserve">Calcula el avance porcentual de la meta  dividiendo la ejecución informada en la columna Ksobre la columna G
</t>
        </r>
      </text>
    </comment>
  </commentList>
</comments>
</file>

<file path=xl/sharedStrings.xml><?xml version="1.0" encoding="utf-8"?>
<sst xmlns="http://schemas.openxmlformats.org/spreadsheetml/2006/main" count="125" uniqueCount="95">
  <si>
    <t>FORMATO No 1</t>
  </si>
  <si>
    <t xml:space="preserve"> INFORMACIÓN SOBRE LOS PLANES DE MEJORAMIENTO </t>
  </si>
  <si>
    <t xml:space="preserve">Informe presentado a la Contraloría Municipal de Armenia </t>
  </si>
  <si>
    <t xml:space="preserve">Entidad: </t>
  </si>
  <si>
    <t xml:space="preserve">Representante Legal:  </t>
  </si>
  <si>
    <t>NIT:</t>
  </si>
  <si>
    <t>890.000-464-3</t>
  </si>
  <si>
    <t>Periodo fiscal que cubre:</t>
  </si>
  <si>
    <t>Modalidad de Auditoria:</t>
  </si>
  <si>
    <t>Fecha de Suscripción:</t>
  </si>
  <si>
    <t xml:space="preserve">Numero consecutivo del hallazgo </t>
  </si>
  <si>
    <t>Código hallazgo</t>
  </si>
  <si>
    <r>
      <t>Descripción hallazgo (</t>
    </r>
    <r>
      <rPr>
        <sz val="9"/>
        <rFont val="Arial"/>
        <family val="2"/>
      </rPr>
      <t>No mas de 50 palabras</t>
    </r>
    <r>
      <rPr>
        <b/>
        <sz val="9"/>
        <rFont val="Arial"/>
        <family val="2"/>
      </rPr>
      <t xml:space="preserve">) </t>
    </r>
  </si>
  <si>
    <t>Causa  del Hallazgo</t>
  </si>
  <si>
    <t>Efecto  del Hallazgo</t>
  </si>
  <si>
    <t>Acción de Mejoramiento</t>
  </si>
  <si>
    <t>Objetivo</t>
  </si>
  <si>
    <t>Descripción de las Metas</t>
  </si>
  <si>
    <t>Denominación de la Unidad de medida de la Meta</t>
  </si>
  <si>
    <t>Unidad de medida de las Metas</t>
  </si>
  <si>
    <t>Fecha iniciación Metas</t>
  </si>
  <si>
    <t>Fecha terminación Metas</t>
  </si>
  <si>
    <t xml:space="preserve">Plazo en semanas de las Meta </t>
  </si>
  <si>
    <t>Area Responsable</t>
  </si>
  <si>
    <t>FORMATO No 2</t>
  </si>
  <si>
    <t xml:space="preserve">Informe presentado a la Contraloría General de la República </t>
  </si>
  <si>
    <t>NIT</t>
  </si>
  <si>
    <t>Período Fiscal que Cubre</t>
  </si>
  <si>
    <t xml:space="preserve">Fecha de subscripción </t>
  </si>
  <si>
    <t xml:space="preserve">Fecha de Evaluación </t>
  </si>
  <si>
    <r>
      <t>Descripción hallazgo (</t>
    </r>
    <r>
      <rPr>
        <sz val="8"/>
        <rFont val="Arial"/>
        <family val="2"/>
      </rPr>
      <t>No mas de 50 palabras</t>
    </r>
    <r>
      <rPr>
        <b/>
        <sz val="10"/>
        <rFont val="Arial"/>
        <family val="2"/>
      </rPr>
      <t xml:space="preserve">) </t>
    </r>
  </si>
  <si>
    <t>Causa Del Hallazgo</t>
  </si>
  <si>
    <t>Efecto  Del Hallazgo</t>
  </si>
  <si>
    <t>Acción de mejoramiento</t>
  </si>
  <si>
    <t>Denominación de la Unidad de medida de la meta</t>
  </si>
  <si>
    <t>Unidad de medida de la Meta</t>
  </si>
  <si>
    <t>Plazo en semanas de las Metas</t>
  </si>
  <si>
    <t xml:space="preserve">Avance físico de ejecución de las metas  </t>
  </si>
  <si>
    <t xml:space="preserve">Porcentaje de Avance fisico de ejecución de las metas  </t>
  </si>
  <si>
    <t>Puntaje  Logrado  por las metas metas  (Poi)</t>
  </si>
  <si>
    <t xml:space="preserve">Puntaje Logrado por las metas  Vencidas (POMVi)  </t>
  </si>
  <si>
    <t>Puntaje atribuido metas vencidas</t>
  </si>
  <si>
    <t xml:space="preserve">Area Responsable </t>
  </si>
  <si>
    <t>SI</t>
  </si>
  <si>
    <t>NO</t>
  </si>
  <si>
    <t>0 0 0 0</t>
  </si>
  <si>
    <t xml:space="preserve">resolucion </t>
  </si>
  <si>
    <t xml:space="preserve">Para cualquier duda o aclaración puede dirigirse al siguiente correo:  joyaga@ contraloriagen.gov.co     </t>
  </si>
  <si>
    <t xml:space="preserve">Convenciones: </t>
  </si>
  <si>
    <t xml:space="preserve">Evaluación del plan de mejoramiento </t>
  </si>
  <si>
    <t xml:space="preserve">Puntajes base de evaluación </t>
  </si>
  <si>
    <t xml:space="preserve">Columnas de calculo automático </t>
  </si>
  <si>
    <t>Puntaje base evaluación de cumplimiento</t>
  </si>
  <si>
    <t xml:space="preserve">PBEC = </t>
  </si>
  <si>
    <t xml:space="preserve">Informacion suministrada en el informe de la CGR </t>
  </si>
  <si>
    <t xml:space="preserve">Puntaje base evaluación de avance </t>
  </si>
  <si>
    <t xml:space="preserve">PBEA = </t>
  </si>
  <si>
    <t xml:space="preserve">Celda con formato fecha: Día Mes Año </t>
  </si>
  <si>
    <t xml:space="preserve">Cumplimiento del plan </t>
  </si>
  <si>
    <t>CPM = POMMVi/PBEC</t>
  </si>
  <si>
    <t>Fila de Totales</t>
  </si>
  <si>
    <t xml:space="preserve">Avance del plan de mejoramiento </t>
  </si>
  <si>
    <t>AP= POMi/PBEA</t>
  </si>
  <si>
    <t xml:space="preserve">Sanciones disciplinarias y Administrativas </t>
  </si>
  <si>
    <t xml:space="preserve"> Gestion deficiente para manejar, controlar, custodiar los Bienes Muebles - Parque Automotor    </t>
  </si>
  <si>
    <t xml:space="preserve">Definir situacion de las bajas del Parque automotor y proceder conforme al Manual de bajas </t>
  </si>
  <si>
    <t xml:space="preserve">Falta de Gestión por parte del Depto Adtivo  de Bienes y suministros  para dar de baja a unos vehiculos que se encuentran dentro del inventario que se encuentan en la Plaza Minorista de la Ciudad de Armenia. </t>
  </si>
  <si>
    <t xml:space="preserve">Realizar inventario  del Parque Automotor    de propiedad del Municipio concecuente con el Sistema de Recursos Fisicos -SRF- </t>
  </si>
  <si>
    <t xml:space="preserve">Conocer el Inventario real del Parque Automotor y el estado actual de los mismos </t>
  </si>
  <si>
    <t xml:space="preserve">Presentar ante el   Comité de Bajas los vehiculos  aptos para dar de baja  </t>
  </si>
  <si>
    <t>Elaborar informe detallado y actualizado  de los vehiculos de propiedad del Municipio de Armenia  con su respectiva hoja de vida</t>
  </si>
  <si>
    <t>Informe detallado  y actualizado</t>
  </si>
  <si>
    <t>Secretaría  de  Desarrollo Económico</t>
  </si>
  <si>
    <t xml:space="preserve">Efectuar  reuniones con los asesores Jurídico y Administrativa  del despacho para concertar acciones  contundentes para el retiro de los vehículos automotores del municipio  y particulares  en la plaza minorista evidenciad a través de control de asistencias y actas de reunión   </t>
  </si>
  <si>
    <t xml:space="preserve">Reuniones  con los asesores del despacho </t>
  </si>
  <si>
    <t>Gestión  deficiente para llevar a cabo la administración de la Plaza Minorista ( Administrativa con incidencia disciplinaria )</t>
  </si>
  <si>
    <t xml:space="preserve"> Las instalaciones de la plaza de mercado minorista hayan sido tomadas tanto por la admón mpal  y  particulares  como zona de parqueo  o bodega  vehiculos o chatarra</t>
  </si>
  <si>
    <t xml:space="preserve"> Falta de gestión de la Secretaria de Desarrrollo Económico  en  la administración de la Plaza Minorista </t>
  </si>
  <si>
    <t xml:space="preserve"> Gestionar  el retiro de los vehículos  del parque automotor de la admón municipal y particulares que se encuentran ubicados en  la plaza minorista </t>
  </si>
  <si>
    <t xml:space="preserve">Retirar  los vehículos de la admón municipal y particulares que se encuentran ubicados en  la plaza minorista </t>
  </si>
  <si>
    <t xml:space="preserve">Realizar mesas de trabajo  con el Depto Adtivo de Bienes y Suministros y la Secretaria de Tránsito y Transporte, con el fin concertar el retiro de los vehiculos en mención , evidenciado mediante acta de reunión y control de asistencias   </t>
  </si>
  <si>
    <t xml:space="preserve"> Mesas de trabajo concertadas </t>
  </si>
  <si>
    <t>23  de agosto  de 2018</t>
  </si>
  <si>
    <t xml:space="preserve">Municipio de Armenia- Depto Adtivo ByS ,Secretaria D.E </t>
  </si>
  <si>
    <t xml:space="preserve"> Derecho de Petición DP- 018-0010</t>
  </si>
  <si>
    <t xml:space="preserve">  Convocar a Comité para definir las bajas de los vehiculos de propiedad del Municipio de Armenia ( según concepto tecnico dando  cumplimiento al Manual de bajas)   . Soportado mediante  Actas de reunión y control  de  asistencia</t>
  </si>
  <si>
    <t xml:space="preserve"> Reunion del  Comité </t>
  </si>
  <si>
    <t>Departamento Administrativo de Bienes y Suministros</t>
  </si>
  <si>
    <t>Alvaro Arias Young  (e)</t>
  </si>
  <si>
    <t>________________________________</t>
  </si>
  <si>
    <t xml:space="preserve">Elaboraron:  Aida Lucero Gutierrez -Contratista Depto Adtivo de Bienes y Suministros </t>
  </si>
  <si>
    <t>Orlando Yara  - P.U  - Secretaria de Desarrollo Económico</t>
  </si>
  <si>
    <t>Minerva Naranjo Sepúlveda ,Profesional Universitaria  del Depto Adtivo de Control Interno</t>
  </si>
  <si>
    <t>ALVARO  ARIAS  YOUNG
Alcalde   (E)</t>
  </si>
  <si>
    <t>Revisó : Jorge Mario Agudelo  Giraldo: Director del Depto Adtivo de Control 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</si>
</sst>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d&quot; de &quot;mmm&quot; de &quot;yy"/>
  </numFmts>
  <fonts count="12" x14ac:knownFonts="1"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Arial Black"/>
      <family val="2"/>
    </font>
    <font>
      <b/>
      <sz val="9"/>
      <name val="Arial"/>
      <family val="2"/>
    </font>
    <font>
      <sz val="9"/>
      <color indexed="10"/>
      <name val="Arial Black"/>
      <family val="2"/>
    </font>
    <font>
      <sz val="9"/>
      <color indexed="81"/>
      <name val="Tahoma"/>
      <charset val="1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  <fill>
      <patternFill patternType="solid">
        <fgColor indexed="22"/>
        <bgColor indexed="22"/>
      </patternFill>
    </fill>
    <fill>
      <patternFill patternType="solid">
        <fgColor indexed="40"/>
        <bgColor indexed="49"/>
      </patternFill>
    </fill>
    <fill>
      <patternFill patternType="solid">
        <fgColor indexed="52"/>
        <bgColor indexed="29"/>
      </patternFill>
    </fill>
    <fill>
      <patternFill patternType="solid">
        <fgColor indexed="49"/>
        <bgColor indexed="40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40"/>
      </patternFill>
    </fill>
    <fill>
      <patternFill patternType="solid">
        <fgColor theme="0" tint="-0.14999847407452621"/>
        <bgColor indexed="51"/>
      </patternFill>
    </fill>
  </fills>
  <borders count="3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ill="0" applyBorder="0" applyAlignment="0" applyProtection="0"/>
  </cellStyleXfs>
  <cellXfs count="134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164" fontId="2" fillId="0" borderId="0" xfId="0" applyNumberFormat="1" applyFont="1" applyFill="1" applyBorder="1" applyAlignment="1">
      <alignment horizontal="center" wrapText="1"/>
    </xf>
    <xf numFmtId="0" fontId="0" fillId="0" borderId="0" xfId="0" applyFill="1" applyBorder="1"/>
    <xf numFmtId="165" fontId="2" fillId="0" borderId="0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2" borderId="2" xfId="0" applyFill="1" applyBorder="1"/>
    <xf numFmtId="0" fontId="0" fillId="0" borderId="0" xfId="0" applyFont="1" applyFill="1"/>
    <xf numFmtId="0" fontId="0" fillId="0" borderId="0" xfId="0" applyFill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/>
    <xf numFmtId="0" fontId="1" fillId="0" borderId="0" xfId="0" applyFont="1" applyBorder="1" applyAlignment="1"/>
    <xf numFmtId="0" fontId="1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Fill="1" applyBorder="1" applyAlignment="1"/>
    <xf numFmtId="0" fontId="2" fillId="0" borderId="0" xfId="0" applyFont="1" applyBorder="1" applyAlignment="1">
      <alignment horizontal="left" wrapText="1"/>
    </xf>
    <xf numFmtId="0" fontId="0" fillId="0" borderId="0" xfId="0" applyAlignment="1"/>
    <xf numFmtId="165" fontId="2" fillId="0" borderId="0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" fontId="0" fillId="2" borderId="5" xfId="0" applyNumberFormat="1" applyFont="1" applyFill="1" applyBorder="1" applyAlignment="1">
      <alignment horizontal="center" vertical="center"/>
    </xf>
    <xf numFmtId="9" fontId="0" fillId="2" borderId="5" xfId="1" applyFont="1" applyFill="1" applyBorder="1" applyAlignment="1" applyProtection="1">
      <alignment horizontal="center" vertical="center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2" fontId="0" fillId="3" borderId="10" xfId="0" applyNumberForma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9" xfId="0" applyFill="1" applyBorder="1"/>
    <xf numFmtId="0" fontId="0" fillId="0" borderId="10" xfId="0" applyFill="1" applyBorder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2" borderId="8" xfId="0" applyFill="1" applyBorder="1"/>
    <xf numFmtId="0" fontId="0" fillId="0" borderId="8" xfId="0" applyFont="1" applyBorder="1"/>
    <xf numFmtId="0" fontId="0" fillId="0" borderId="9" xfId="0" applyFont="1" applyFill="1" applyBorder="1"/>
    <xf numFmtId="0" fontId="0" fillId="0" borderId="2" xfId="0" applyFill="1" applyBorder="1"/>
    <xf numFmtId="1" fontId="0" fillId="0" borderId="12" xfId="0" applyNumberFormat="1" applyBorder="1"/>
    <xf numFmtId="0" fontId="0" fillId="4" borderId="8" xfId="0" applyFill="1" applyBorder="1"/>
    <xf numFmtId="0" fontId="0" fillId="4" borderId="2" xfId="0" applyFill="1" applyBorder="1"/>
    <xf numFmtId="0" fontId="0" fillId="0" borderId="13" xfId="0" applyFont="1" applyBorder="1"/>
    <xf numFmtId="165" fontId="2" fillId="5" borderId="8" xfId="0" applyNumberFormat="1" applyFont="1" applyFill="1" applyBorder="1" applyAlignment="1">
      <alignment horizontal="center" wrapText="1"/>
    </xf>
    <xf numFmtId="165" fontId="2" fillId="5" borderId="2" xfId="0" applyNumberFormat="1" applyFont="1" applyFill="1" applyBorder="1" applyAlignment="1">
      <alignment horizontal="center" wrapText="1"/>
    </xf>
    <xf numFmtId="10" fontId="0" fillId="0" borderId="12" xfId="0" applyNumberFormat="1" applyBorder="1"/>
    <xf numFmtId="0" fontId="0" fillId="3" borderId="8" xfId="0" applyFill="1" applyBorder="1"/>
    <xf numFmtId="0" fontId="0" fillId="3" borderId="2" xfId="0" applyFill="1" applyBorder="1"/>
    <xf numFmtId="0" fontId="7" fillId="0" borderId="14" xfId="0" applyFont="1" applyBorder="1" applyAlignment="1">
      <alignment horizontal="center" vertical="center" wrapText="1"/>
    </xf>
    <xf numFmtId="0" fontId="0" fillId="0" borderId="10" xfId="0" applyFont="1" applyBorder="1"/>
    <xf numFmtId="0" fontId="2" fillId="0" borderId="0" xfId="0" applyFont="1" applyBorder="1" applyAlignment="1">
      <alignment horizontal="centerContinuous" wrapText="1"/>
    </xf>
    <xf numFmtId="0" fontId="3" fillId="0" borderId="1" xfId="0" applyFont="1" applyBorder="1" applyAlignment="1">
      <alignment horizontal="left" wrapText="1"/>
    </xf>
    <xf numFmtId="0" fontId="0" fillId="0" borderId="10" xfId="0" applyFont="1" applyBorder="1" applyAlignment="1">
      <alignment horizontal="centerContinuous" wrapText="1"/>
    </xf>
    <xf numFmtId="0" fontId="3" fillId="0" borderId="15" xfId="0" applyFont="1" applyBorder="1" applyAlignment="1">
      <alignment horizontal="centerContinuous"/>
    </xf>
    <xf numFmtId="0" fontId="0" fillId="0" borderId="16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 wrapText="1"/>
    </xf>
    <xf numFmtId="0" fontId="0" fillId="0" borderId="10" xfId="0" applyFont="1" applyFill="1" applyBorder="1" applyAlignment="1">
      <alignment horizontal="centerContinuous"/>
    </xf>
    <xf numFmtId="0" fontId="0" fillId="0" borderId="10" xfId="0" applyFont="1" applyBorder="1" applyAlignment="1">
      <alignment horizontal="left"/>
    </xf>
    <xf numFmtId="0" fontId="3" fillId="0" borderId="10" xfId="0" applyFont="1" applyBorder="1" applyAlignment="1">
      <alignment horizontal="centerContinuous" wrapText="1"/>
    </xf>
    <xf numFmtId="15" fontId="0" fillId="0" borderId="5" xfId="0" applyNumberFormat="1" applyBorder="1" applyAlignment="1">
      <alignment horizontal="centerContinuous" vertical="center"/>
    </xf>
    <xf numFmtId="0" fontId="3" fillId="2" borderId="17" xfId="0" applyFont="1" applyFill="1" applyBorder="1" applyAlignment="1">
      <alignment horizontal="centerContinuous" vertical="center" wrapText="1"/>
    </xf>
    <xf numFmtId="0" fontId="3" fillId="0" borderId="18" xfId="0" applyFont="1" applyBorder="1" applyAlignment="1">
      <alignment horizontal="centerContinuous" vertical="center" wrapText="1"/>
    </xf>
    <xf numFmtId="0" fontId="3" fillId="0" borderId="17" xfId="0" applyFont="1" applyBorder="1" applyAlignment="1">
      <alignment horizontal="centerContinuous" vertical="center" wrapText="1"/>
    </xf>
    <xf numFmtId="0" fontId="3" fillId="0" borderId="19" xfId="0" applyFont="1" applyBorder="1" applyAlignment="1">
      <alignment horizontal="centerContinuous" vertical="center" wrapText="1"/>
    </xf>
    <xf numFmtId="0" fontId="0" fillId="0" borderId="20" xfId="0" applyBorder="1" applyAlignment="1">
      <alignment horizontal="centerContinuous" vertical="center" wrapText="1"/>
    </xf>
    <xf numFmtId="0" fontId="0" fillId="6" borderId="21" xfId="0" applyFill="1" applyBorder="1" applyAlignment="1">
      <alignment horizontal="centerContinuous" vertical="center" wrapText="1"/>
    </xf>
    <xf numFmtId="0" fontId="0" fillId="6" borderId="16" xfId="0" applyFill="1" applyBorder="1" applyAlignment="1">
      <alignment horizontal="centerContinuous" vertical="center" wrapText="1"/>
    </xf>
    <xf numFmtId="0" fontId="3" fillId="0" borderId="22" xfId="0" applyFont="1" applyBorder="1" applyAlignment="1">
      <alignment horizontal="centerContinuous" vertical="center" wrapText="1"/>
    </xf>
    <xf numFmtId="165" fontId="2" fillId="5" borderId="20" xfId="0" applyNumberFormat="1" applyFont="1" applyFill="1" applyBorder="1" applyAlignment="1">
      <alignment horizontal="centerContinuous" wrapText="1"/>
    </xf>
    <xf numFmtId="0" fontId="3" fillId="0" borderId="23" xfId="0" applyFont="1" applyBorder="1" applyAlignment="1">
      <alignment horizontal="centerContinuous" vertical="center" wrapText="1"/>
    </xf>
    <xf numFmtId="0" fontId="3" fillId="6" borderId="24" xfId="0" applyFont="1" applyFill="1" applyBorder="1" applyAlignment="1">
      <alignment horizontal="centerContinuous" vertical="center" wrapText="1"/>
    </xf>
    <xf numFmtId="0" fontId="3" fillId="6" borderId="22" xfId="0" applyFont="1" applyFill="1" applyBorder="1" applyAlignment="1">
      <alignment horizontal="centerContinuous" vertical="center" wrapText="1"/>
    </xf>
    <xf numFmtId="0" fontId="3" fillId="6" borderId="16" xfId="0" applyFont="1" applyFill="1" applyBorder="1" applyAlignment="1">
      <alignment horizontal="centerContinuous" vertical="center" wrapText="1"/>
    </xf>
    <xf numFmtId="0" fontId="3" fillId="0" borderId="25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horizontal="left" wrapText="1"/>
    </xf>
    <xf numFmtId="0" fontId="2" fillId="0" borderId="0" xfId="0" applyFont="1" applyFill="1" applyBorder="1" applyAlignment="1">
      <alignment horizontal="centerContinuous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14" fontId="5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4" fontId="5" fillId="0" borderId="14" xfId="0" applyNumberFormat="1" applyFont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center" vertical="center" wrapText="1"/>
    </xf>
    <xf numFmtId="2" fontId="5" fillId="9" borderId="14" xfId="0" applyNumberFormat="1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" fillId="0" borderId="28" xfId="0" applyFont="1" applyBorder="1"/>
    <xf numFmtId="0" fontId="2" fillId="0" borderId="28" xfId="0" applyFont="1" applyBorder="1" applyAlignment="1">
      <alignment horizontal="centerContinuous" wrapText="1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2" fillId="0" borderId="30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top" wrapText="1"/>
    </xf>
    <xf numFmtId="0" fontId="5" fillId="0" borderId="34" xfId="0" applyFont="1" applyBorder="1" applyAlignment="1">
      <alignment horizontal="center" vertical="center" wrapText="1"/>
    </xf>
    <xf numFmtId="14" fontId="5" fillId="0" borderId="34" xfId="0" applyNumberFormat="1" applyFont="1" applyBorder="1" applyAlignment="1">
      <alignment horizontal="center" vertical="center" wrapText="1"/>
    </xf>
    <xf numFmtId="2" fontId="5" fillId="9" borderId="34" xfId="0" applyNumberFormat="1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" fillId="0" borderId="31" xfId="0" applyFont="1" applyFill="1" applyBorder="1" applyAlignment="1">
      <alignment horizontal="left"/>
    </xf>
    <xf numFmtId="0" fontId="5" fillId="0" borderId="1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28" xfId="0" applyBorder="1" applyAlignment="1">
      <alignment horizontal="center"/>
    </xf>
    <xf numFmtId="0" fontId="5" fillId="0" borderId="32" xfId="0" applyFont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left" wrapText="1"/>
    </xf>
    <xf numFmtId="0" fontId="5" fillId="8" borderId="14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8" borderId="14" xfId="0" applyFill="1" applyBorder="1" applyAlignment="1">
      <alignment horizontal="justify" vertical="center" wrapText="1"/>
    </xf>
    <xf numFmtId="0" fontId="0" fillId="8" borderId="34" xfId="0" applyFill="1" applyBorder="1" applyAlignment="1">
      <alignment horizontal="justify" vertical="center" wrapText="1"/>
    </xf>
    <xf numFmtId="0" fontId="5" fillId="8" borderId="14" xfId="0" applyFont="1" applyFill="1" applyBorder="1" applyAlignment="1">
      <alignment horizontal="justify" vertical="center" wrapText="1"/>
    </xf>
    <xf numFmtId="0" fontId="5" fillId="8" borderId="34" xfId="0" applyFont="1" applyFill="1" applyBorder="1" applyAlignment="1">
      <alignment horizontal="justify" vertical="center" wrapText="1"/>
    </xf>
    <xf numFmtId="0" fontId="5" fillId="8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CC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topLeftCell="A15" zoomScale="72" workbookViewId="0">
      <selection activeCell="I25" sqref="I25"/>
    </sheetView>
  </sheetViews>
  <sheetFormatPr baseColWidth="10" defaultRowHeight="12.75" x14ac:dyDescent="0.2"/>
  <cols>
    <col min="1" max="1" width="9.7109375" customWidth="1"/>
    <col min="2" max="2" width="19.140625" customWidth="1"/>
    <col min="3" max="3" width="14.28515625" customWidth="1"/>
    <col min="4" max="4" width="17.140625" customWidth="1"/>
    <col min="5" max="5" width="14.85546875" customWidth="1"/>
    <col min="6" max="6" width="24.42578125" customWidth="1"/>
    <col min="7" max="7" width="22.85546875" customWidth="1"/>
    <col min="8" max="8" width="29" customWidth="1"/>
    <col min="9" max="9" width="18.7109375" customWidth="1"/>
    <col min="10" max="10" width="10" customWidth="1"/>
    <col min="11" max="11" width="12.140625" customWidth="1"/>
    <col min="12" max="12" width="10.42578125" customWidth="1"/>
    <col min="13" max="13" width="12.42578125" customWidth="1"/>
    <col min="14" max="14" width="18" customWidth="1"/>
  </cols>
  <sheetData>
    <row r="1" spans="1:16" ht="15" customHeight="1" x14ac:dyDescent="0.25">
      <c r="A1" s="101"/>
      <c r="B1" s="102"/>
      <c r="C1" s="103" t="s">
        <v>0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4"/>
    </row>
    <row r="2" spans="1:16" ht="15" customHeight="1" x14ac:dyDescent="0.25">
      <c r="A2" s="105"/>
      <c r="B2" s="1"/>
      <c r="C2" s="63" t="s">
        <v>1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106"/>
    </row>
    <row r="3" spans="1:16" ht="15" customHeight="1" x14ac:dyDescent="0.25">
      <c r="A3" s="105"/>
      <c r="B3" s="1"/>
      <c r="C3" s="88" t="s">
        <v>2</v>
      </c>
      <c r="D3" s="88"/>
      <c r="E3" s="63"/>
      <c r="F3" s="63"/>
      <c r="G3" s="63"/>
      <c r="H3" s="63"/>
      <c r="I3" s="63"/>
      <c r="J3" s="63"/>
      <c r="K3" s="63"/>
      <c r="L3" s="63"/>
      <c r="M3" s="63"/>
      <c r="N3" s="106"/>
    </row>
    <row r="4" spans="1:16" ht="15" customHeight="1" x14ac:dyDescent="0.25">
      <c r="A4" s="105"/>
      <c r="B4" s="1"/>
      <c r="C4" s="88"/>
      <c r="D4" s="88"/>
      <c r="E4" s="63"/>
      <c r="F4" s="63"/>
      <c r="G4" s="63"/>
      <c r="H4" s="63"/>
      <c r="I4" s="63"/>
      <c r="J4" s="63"/>
      <c r="K4" s="63"/>
      <c r="L4" s="63"/>
      <c r="M4" s="63"/>
      <c r="N4" s="106"/>
    </row>
    <row r="5" spans="1:16" ht="15" x14ac:dyDescent="0.25">
      <c r="A5" s="107" t="s">
        <v>3</v>
      </c>
      <c r="B5" s="3"/>
      <c r="C5" s="118" t="s">
        <v>83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9"/>
    </row>
    <row r="6" spans="1:16" ht="15" x14ac:dyDescent="0.25">
      <c r="A6" s="108" t="s">
        <v>4</v>
      </c>
      <c r="B6" s="5"/>
      <c r="C6" s="89" t="s">
        <v>88</v>
      </c>
      <c r="D6" s="8"/>
      <c r="E6" s="4"/>
      <c r="F6" s="1"/>
      <c r="G6" s="1"/>
      <c r="H6" s="1"/>
      <c r="I6" s="1"/>
      <c r="J6" s="1"/>
      <c r="K6" s="1"/>
      <c r="L6" s="1"/>
      <c r="M6" s="1"/>
      <c r="N6" s="106"/>
    </row>
    <row r="7" spans="1:16" ht="15" x14ac:dyDescent="0.25">
      <c r="A7" s="108" t="s">
        <v>5</v>
      </c>
      <c r="B7" s="5"/>
      <c r="C7" s="89" t="s">
        <v>6</v>
      </c>
      <c r="D7" s="8"/>
      <c r="E7" s="4"/>
      <c r="F7" s="1"/>
      <c r="G7" s="1"/>
      <c r="H7" s="1"/>
      <c r="I7" s="1"/>
      <c r="J7" s="1"/>
      <c r="K7" s="1"/>
      <c r="L7" s="1"/>
      <c r="M7" s="1"/>
      <c r="N7" s="106"/>
    </row>
    <row r="8" spans="1:16" ht="15" customHeight="1" x14ac:dyDescent="0.25">
      <c r="A8" s="108" t="s">
        <v>7</v>
      </c>
      <c r="B8" s="6"/>
      <c r="C8" s="90">
        <v>2018</v>
      </c>
      <c r="D8" s="8"/>
      <c r="E8" s="4"/>
      <c r="F8" s="2"/>
      <c r="G8" s="2"/>
      <c r="H8" s="2"/>
      <c r="I8" s="2"/>
      <c r="J8" s="2"/>
      <c r="K8" s="2"/>
      <c r="L8" s="2"/>
      <c r="M8" s="2"/>
      <c r="N8" s="106"/>
    </row>
    <row r="9" spans="1:16" ht="15" customHeight="1" x14ac:dyDescent="0.25">
      <c r="A9" s="108" t="s">
        <v>8</v>
      </c>
      <c r="B9" s="6"/>
      <c r="C9" s="125" t="s">
        <v>84</v>
      </c>
      <c r="D9" s="125"/>
      <c r="E9" s="125"/>
      <c r="F9" s="125"/>
      <c r="G9" s="9"/>
      <c r="H9" s="10"/>
      <c r="I9" s="2"/>
      <c r="J9" s="2"/>
      <c r="K9" s="2"/>
      <c r="L9" s="2"/>
      <c r="M9" s="2"/>
      <c r="N9" s="106"/>
    </row>
    <row r="10" spans="1:16" ht="18" customHeight="1" x14ac:dyDescent="0.25">
      <c r="A10" s="108" t="s">
        <v>9</v>
      </c>
      <c r="B10" s="64"/>
      <c r="C10" s="89" t="s">
        <v>82</v>
      </c>
      <c r="D10" s="8"/>
      <c r="E10" s="4"/>
      <c r="F10" s="10"/>
      <c r="G10" s="10"/>
      <c r="H10" s="10"/>
      <c r="I10" s="4"/>
      <c r="J10" s="4"/>
      <c r="K10" s="10"/>
      <c r="L10" s="7"/>
      <c r="M10" s="10"/>
      <c r="N10" s="106"/>
    </row>
    <row r="11" spans="1:16" ht="7.5" customHeight="1" x14ac:dyDescent="0.2">
      <c r="A11" s="105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106"/>
    </row>
    <row r="12" spans="1:16" ht="58.5" customHeight="1" x14ac:dyDescent="0.2">
      <c r="A12" s="109" t="s">
        <v>10</v>
      </c>
      <c r="B12" s="97" t="s">
        <v>11</v>
      </c>
      <c r="C12" s="97" t="s">
        <v>12</v>
      </c>
      <c r="D12" s="97" t="s">
        <v>13</v>
      </c>
      <c r="E12" s="97" t="s">
        <v>14</v>
      </c>
      <c r="F12" s="61" t="s">
        <v>15</v>
      </c>
      <c r="G12" s="61" t="s">
        <v>16</v>
      </c>
      <c r="H12" s="61" t="s">
        <v>17</v>
      </c>
      <c r="I12" s="61" t="s">
        <v>18</v>
      </c>
      <c r="J12" s="61" t="s">
        <v>19</v>
      </c>
      <c r="K12" s="61" t="s">
        <v>20</v>
      </c>
      <c r="L12" s="61" t="s">
        <v>21</v>
      </c>
      <c r="M12" s="98" t="s">
        <v>22</v>
      </c>
      <c r="N12" s="110" t="s">
        <v>23</v>
      </c>
      <c r="O12" s="4"/>
      <c r="P12" s="100"/>
    </row>
    <row r="13" spans="1:16" ht="92.25" customHeight="1" x14ac:dyDescent="0.2">
      <c r="A13" s="124">
        <v>1</v>
      </c>
      <c r="B13" s="126"/>
      <c r="C13" s="126" t="s">
        <v>64</v>
      </c>
      <c r="D13" s="126" t="s">
        <v>66</v>
      </c>
      <c r="E13" s="126" t="s">
        <v>63</v>
      </c>
      <c r="F13" s="92" t="s">
        <v>67</v>
      </c>
      <c r="G13" s="93" t="s">
        <v>68</v>
      </c>
      <c r="H13" s="92" t="s">
        <v>70</v>
      </c>
      <c r="I13" s="92" t="s">
        <v>71</v>
      </c>
      <c r="J13" s="94">
        <v>1</v>
      </c>
      <c r="K13" s="91">
        <v>43333</v>
      </c>
      <c r="L13" s="91">
        <v>43646</v>
      </c>
      <c r="M13" s="99">
        <f>(L13-K13)/7</f>
        <v>44.714285714285715</v>
      </c>
      <c r="N13" s="111" t="s">
        <v>87</v>
      </c>
    </row>
    <row r="14" spans="1:16" ht="124.5" customHeight="1" x14ac:dyDescent="0.2">
      <c r="A14" s="124"/>
      <c r="B14" s="126"/>
      <c r="C14" s="126"/>
      <c r="D14" s="126"/>
      <c r="E14" s="126"/>
      <c r="F14" s="92" t="s">
        <v>69</v>
      </c>
      <c r="G14" s="92" t="s">
        <v>65</v>
      </c>
      <c r="H14" s="92" t="s">
        <v>85</v>
      </c>
      <c r="I14" s="92" t="s">
        <v>86</v>
      </c>
      <c r="J14" s="92">
        <v>2</v>
      </c>
      <c r="K14" s="91">
        <v>43333</v>
      </c>
      <c r="L14" s="91">
        <v>43646</v>
      </c>
      <c r="M14" s="99">
        <f>(L14-K14)/7</f>
        <v>44.714285714285715</v>
      </c>
      <c r="N14" s="111" t="s">
        <v>87</v>
      </c>
    </row>
    <row r="15" spans="1:16" ht="144" customHeight="1" x14ac:dyDescent="0.2">
      <c r="A15" s="127">
        <v>2</v>
      </c>
      <c r="B15" s="129"/>
      <c r="C15" s="131" t="s">
        <v>75</v>
      </c>
      <c r="D15" s="126" t="s">
        <v>76</v>
      </c>
      <c r="E15" s="126" t="s">
        <v>77</v>
      </c>
      <c r="F15" s="120" t="s">
        <v>78</v>
      </c>
      <c r="G15" s="120" t="s">
        <v>79</v>
      </c>
      <c r="H15" s="95" t="s">
        <v>80</v>
      </c>
      <c r="I15" s="95" t="s">
        <v>81</v>
      </c>
      <c r="J15" s="95">
        <v>2</v>
      </c>
      <c r="K15" s="96">
        <v>43335</v>
      </c>
      <c r="L15" s="96">
        <v>43465</v>
      </c>
      <c r="M15" s="99">
        <f>(L15-K15)/7</f>
        <v>18.571428571428573</v>
      </c>
      <c r="N15" s="112" t="s">
        <v>72</v>
      </c>
    </row>
    <row r="16" spans="1:16" ht="125.25" customHeight="1" thickBot="1" x14ac:dyDescent="0.25">
      <c r="A16" s="128"/>
      <c r="B16" s="130"/>
      <c r="C16" s="132"/>
      <c r="D16" s="133"/>
      <c r="E16" s="133"/>
      <c r="F16" s="121"/>
      <c r="G16" s="121"/>
      <c r="H16" s="113" t="s">
        <v>73</v>
      </c>
      <c r="I16" s="114" t="s">
        <v>74</v>
      </c>
      <c r="J16" s="114">
        <v>2</v>
      </c>
      <c r="K16" s="115">
        <v>43467</v>
      </c>
      <c r="L16" s="115">
        <v>43616</v>
      </c>
      <c r="M16" s="116">
        <v>21.285714285714285</v>
      </c>
      <c r="N16" s="117" t="s">
        <v>72</v>
      </c>
    </row>
    <row r="17" spans="1:14" ht="60.75" customHeight="1" x14ac:dyDescent="0.2">
      <c r="A17" s="123" t="s">
        <v>89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</row>
    <row r="18" spans="1:14" ht="12.75" customHeight="1" x14ac:dyDescent="0.2">
      <c r="A18" s="122" t="s">
        <v>93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</row>
    <row r="19" spans="1:14" ht="27" customHeight="1" x14ac:dyDescent="0.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</row>
    <row r="23" spans="1:14" x14ac:dyDescent="0.2">
      <c r="A23" t="s">
        <v>90</v>
      </c>
    </row>
    <row r="24" spans="1:14" x14ac:dyDescent="0.2">
      <c r="B24" t="s">
        <v>91</v>
      </c>
    </row>
    <row r="25" spans="1:14" x14ac:dyDescent="0.2">
      <c r="B25" t="s">
        <v>92</v>
      </c>
    </row>
    <row r="26" spans="1:14" x14ac:dyDescent="0.2">
      <c r="A26" t="s">
        <v>94</v>
      </c>
    </row>
  </sheetData>
  <mergeCells count="16">
    <mergeCell ref="C5:N5"/>
    <mergeCell ref="G15:G16"/>
    <mergeCell ref="F15:F16"/>
    <mergeCell ref="A18:N19"/>
    <mergeCell ref="A17:N17"/>
    <mergeCell ref="A13:A14"/>
    <mergeCell ref="C9:F9"/>
    <mergeCell ref="C13:C14"/>
    <mergeCell ref="D13:D14"/>
    <mergeCell ref="E13:E14"/>
    <mergeCell ref="B13:B14"/>
    <mergeCell ref="A15:A16"/>
    <mergeCell ref="B15:B16"/>
    <mergeCell ref="C15:C16"/>
    <mergeCell ref="D15:D16"/>
    <mergeCell ref="E15:E16"/>
  </mergeCells>
  <pageMargins left="0.95" right="0.33" top="0.55000000000000004" bottom="0.42" header="0.21" footer="0.23"/>
  <pageSetup paperSize="5" scale="70" firstPageNumber="0" orientation="landscape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25"/>
  <sheetViews>
    <sheetView topLeftCell="A7" workbookViewId="0">
      <selection activeCell="A17" sqref="A17"/>
    </sheetView>
  </sheetViews>
  <sheetFormatPr baseColWidth="10" defaultRowHeight="12.75" x14ac:dyDescent="0.2"/>
  <cols>
    <col min="2" max="2" width="10.28515625" customWidth="1"/>
    <col min="3" max="3" width="13.140625" customWidth="1"/>
    <col min="4" max="4" width="12.28515625" customWidth="1"/>
    <col min="5" max="5" width="12.85546875" customWidth="1"/>
    <col min="6" max="6" width="16.42578125" customWidth="1"/>
    <col min="7" max="8" width="12.7109375" customWidth="1"/>
    <col min="9" max="9" width="13.42578125" customWidth="1"/>
    <col min="11" max="11" width="12.85546875" customWidth="1"/>
    <col min="12" max="12" width="12.42578125" customWidth="1"/>
    <col min="13" max="13" width="11.42578125" style="12"/>
    <col min="15" max="15" width="11.42578125" style="13"/>
    <col min="16" max="16" width="12.42578125" style="13" customWidth="1"/>
    <col min="17" max="17" width="15.42578125" style="13" customWidth="1"/>
    <col min="18" max="18" width="14.140625" style="13" customWidth="1"/>
    <col min="19" max="19" width="15" customWidth="1"/>
    <col min="20" max="20" width="15.42578125" customWidth="1"/>
  </cols>
  <sheetData>
    <row r="1" spans="1:20" ht="14.25" customHeight="1" x14ac:dyDescent="0.25">
      <c r="A1" s="4"/>
      <c r="B1" s="14"/>
      <c r="C1" s="63" t="s">
        <v>24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20" ht="15" customHeight="1" x14ac:dyDescent="0.25">
      <c r="A2" s="4"/>
      <c r="B2" s="14"/>
      <c r="C2" s="63" t="s">
        <v>1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20" ht="15" customHeight="1" x14ac:dyDescent="0.25">
      <c r="A3" s="4"/>
      <c r="B3" s="14"/>
      <c r="C3" s="63" t="s">
        <v>25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20" ht="15" x14ac:dyDescent="0.25">
      <c r="A4" s="15" t="s">
        <v>3</v>
      </c>
      <c r="B4" s="15"/>
      <c r="C4" s="15"/>
      <c r="D4" s="16"/>
      <c r="G4" s="16"/>
      <c r="H4" s="16"/>
      <c r="I4" s="16"/>
      <c r="J4" s="16"/>
      <c r="K4" s="16"/>
      <c r="L4" s="16"/>
      <c r="M4" s="17"/>
      <c r="N4" s="18"/>
      <c r="O4" s="17"/>
      <c r="P4" s="17"/>
      <c r="Q4" s="17"/>
      <c r="R4" s="17"/>
    </row>
    <row r="5" spans="1:20" ht="15" x14ac:dyDescent="0.25">
      <c r="A5" s="15" t="s">
        <v>4</v>
      </c>
      <c r="B5" s="15"/>
      <c r="C5" s="15"/>
      <c r="D5" s="16"/>
      <c r="G5" s="16"/>
      <c r="H5" s="16"/>
      <c r="I5" s="16"/>
      <c r="J5" s="16"/>
      <c r="K5" s="16"/>
      <c r="L5" s="16"/>
      <c r="M5" s="17"/>
      <c r="N5" s="18"/>
      <c r="O5" s="17"/>
      <c r="P5" s="17"/>
      <c r="Q5" s="17"/>
      <c r="R5" s="17"/>
    </row>
    <row r="6" spans="1:20" ht="15" x14ac:dyDescent="0.25">
      <c r="A6" s="15" t="s">
        <v>26</v>
      </c>
      <c r="B6" s="15"/>
      <c r="C6" s="19"/>
      <c r="D6" s="16"/>
      <c r="G6" s="16"/>
      <c r="H6" s="16"/>
      <c r="I6" s="16"/>
      <c r="J6" s="16"/>
      <c r="K6" s="16"/>
      <c r="L6" s="16"/>
      <c r="M6" s="17"/>
      <c r="N6" s="18"/>
      <c r="O6" s="17"/>
      <c r="P6" s="17"/>
      <c r="Q6" s="17"/>
      <c r="R6" s="17"/>
    </row>
    <row r="7" spans="1:20" ht="15" customHeight="1" x14ac:dyDescent="0.25">
      <c r="A7" s="20" t="s">
        <v>27</v>
      </c>
      <c r="B7" s="20"/>
      <c r="C7" s="2"/>
      <c r="D7" s="21"/>
      <c r="G7" s="21"/>
      <c r="H7" s="21"/>
      <c r="I7" s="21"/>
      <c r="J7" s="21"/>
      <c r="K7" s="21"/>
      <c r="L7" s="21"/>
      <c r="M7" s="17"/>
      <c r="N7" s="18"/>
      <c r="O7" s="17"/>
      <c r="P7" s="17"/>
      <c r="Q7" s="17"/>
      <c r="R7" s="17"/>
    </row>
    <row r="8" spans="1:20" ht="15" customHeight="1" x14ac:dyDescent="0.25">
      <c r="A8" s="87" t="s">
        <v>28</v>
      </c>
      <c r="B8" s="87"/>
      <c r="C8" s="87"/>
      <c r="D8" s="87"/>
      <c r="G8" s="81"/>
      <c r="H8" s="81"/>
      <c r="I8" s="2"/>
      <c r="J8" s="2"/>
      <c r="K8" s="2"/>
      <c r="L8" s="2"/>
      <c r="M8" s="17"/>
      <c r="N8" s="18"/>
      <c r="O8" s="17"/>
      <c r="P8" s="17"/>
      <c r="Q8" s="17"/>
      <c r="R8" s="17"/>
    </row>
    <row r="9" spans="1:20" ht="15" customHeight="1" x14ac:dyDescent="0.25">
      <c r="A9" s="20" t="s">
        <v>29</v>
      </c>
      <c r="B9" s="20"/>
      <c r="C9" s="20"/>
      <c r="D9" s="20"/>
      <c r="G9" s="81"/>
      <c r="H9" s="81"/>
      <c r="I9" s="2"/>
      <c r="J9" s="2"/>
      <c r="K9" s="2"/>
      <c r="L9" s="2"/>
      <c r="M9" s="17"/>
      <c r="N9" s="18"/>
      <c r="O9" s="17"/>
      <c r="P9" s="17"/>
      <c r="Q9" s="17"/>
      <c r="R9" s="17"/>
    </row>
    <row r="10" spans="1:20" ht="15" x14ac:dyDescent="0.25">
      <c r="B10" s="1"/>
      <c r="C10" s="20"/>
      <c r="D10" s="20"/>
      <c r="E10" s="20"/>
      <c r="F10" s="20"/>
      <c r="G10" s="22"/>
      <c r="H10" s="22"/>
      <c r="I10" s="2"/>
      <c r="J10" s="2"/>
      <c r="K10" s="2"/>
      <c r="L10" s="2"/>
      <c r="M10" s="17"/>
      <c r="N10" s="18"/>
      <c r="O10" s="17"/>
      <c r="P10" s="17"/>
      <c r="Q10" s="17"/>
      <c r="R10" s="17"/>
    </row>
    <row r="11" spans="1:20" ht="70.7" customHeight="1" x14ac:dyDescent="0.2">
      <c r="A11" s="82" t="s">
        <v>10</v>
      </c>
      <c r="B11" s="83" t="s">
        <v>11</v>
      </c>
      <c r="C11" s="84" t="s">
        <v>30</v>
      </c>
      <c r="D11" s="85" t="s">
        <v>31</v>
      </c>
      <c r="E11" s="85" t="s">
        <v>32</v>
      </c>
      <c r="F11" s="86" t="s">
        <v>33</v>
      </c>
      <c r="G11" s="80" t="s">
        <v>16</v>
      </c>
      <c r="H11" s="80" t="s">
        <v>17</v>
      </c>
      <c r="I11" s="80" t="s">
        <v>34</v>
      </c>
      <c r="J11" s="80" t="s">
        <v>35</v>
      </c>
      <c r="K11" s="80" t="s">
        <v>20</v>
      </c>
      <c r="L11" s="74" t="s">
        <v>21</v>
      </c>
      <c r="M11" s="73" t="s">
        <v>36</v>
      </c>
      <c r="N11" s="75" t="s">
        <v>37</v>
      </c>
      <c r="O11" s="73" t="s">
        <v>38</v>
      </c>
      <c r="P11" s="73" t="s">
        <v>39</v>
      </c>
      <c r="Q11" s="73" t="s">
        <v>40</v>
      </c>
      <c r="R11" s="73" t="s">
        <v>41</v>
      </c>
      <c r="S11" s="76" t="s">
        <v>42</v>
      </c>
      <c r="T11" s="76" t="s">
        <v>42</v>
      </c>
    </row>
    <row r="12" spans="1:20" ht="69.75" customHeight="1" x14ac:dyDescent="0.2">
      <c r="A12" s="82" t="s">
        <v>10</v>
      </c>
      <c r="B12" s="83" t="s">
        <v>11</v>
      </c>
      <c r="C12" s="84" t="s">
        <v>30</v>
      </c>
      <c r="D12" s="85" t="s">
        <v>31</v>
      </c>
      <c r="E12" s="85" t="s">
        <v>32</v>
      </c>
      <c r="F12" s="86" t="s">
        <v>33</v>
      </c>
      <c r="G12" s="80" t="s">
        <v>16</v>
      </c>
      <c r="H12" s="80" t="s">
        <v>17</v>
      </c>
      <c r="I12" s="80" t="s">
        <v>34</v>
      </c>
      <c r="J12" s="80" t="s">
        <v>35</v>
      </c>
      <c r="K12" s="80" t="s">
        <v>20</v>
      </c>
      <c r="L12" s="74" t="s">
        <v>21</v>
      </c>
      <c r="M12" s="73" t="s">
        <v>36</v>
      </c>
      <c r="N12" s="75" t="s">
        <v>37</v>
      </c>
      <c r="O12" s="73" t="s">
        <v>38</v>
      </c>
      <c r="P12" s="73" t="s">
        <v>39</v>
      </c>
      <c r="Q12" s="73" t="s">
        <v>40</v>
      </c>
      <c r="R12" s="73" t="s">
        <v>41</v>
      </c>
      <c r="S12" s="23" t="s">
        <v>43</v>
      </c>
      <c r="T12" s="24" t="s">
        <v>44</v>
      </c>
    </row>
    <row r="13" spans="1:20" x14ac:dyDescent="0.2">
      <c r="A13" s="77"/>
      <c r="B13" s="78"/>
      <c r="C13" s="79"/>
      <c r="D13" s="79"/>
      <c r="E13" s="79"/>
      <c r="F13" s="67"/>
      <c r="G13" s="67"/>
      <c r="H13" s="68"/>
      <c r="I13" s="68"/>
      <c r="J13" s="67"/>
      <c r="K13" s="72"/>
      <c r="L13" s="72"/>
      <c r="M13" s="26" t="s">
        <v>45</v>
      </c>
      <c r="N13" s="25"/>
      <c r="O13" s="27">
        <f>IF(N13=0,0,+N13/J13)</f>
        <v>0</v>
      </c>
      <c r="P13" s="26" t="e">
        <f>+M13*O13</f>
        <v>#VALUE!</v>
      </c>
      <c r="Q13" s="26" t="e">
        <f>IF(L13&lt;=$G$9,P13,0)</f>
        <v>#VALUE!</v>
      </c>
      <c r="R13" s="26" t="str">
        <f>IF($G$9&gt;=L13,M13,0)</f>
        <v>0 0 0 0</v>
      </c>
      <c r="S13" s="28"/>
      <c r="T13" s="29"/>
    </row>
    <row r="14" spans="1:20" x14ac:dyDescent="0.2">
      <c r="A14" s="77"/>
      <c r="B14" s="78"/>
      <c r="C14" s="79"/>
      <c r="D14" s="79"/>
      <c r="E14" s="79"/>
      <c r="F14" s="67"/>
      <c r="G14" s="67"/>
      <c r="H14" s="68"/>
      <c r="I14" s="68"/>
      <c r="J14" s="67"/>
      <c r="K14" s="72"/>
      <c r="L14" s="72"/>
      <c r="M14" s="26"/>
      <c r="N14" s="30"/>
      <c r="O14" s="27">
        <f>IF(N14=0,0,+N14/J14)</f>
        <v>0</v>
      </c>
      <c r="P14" s="26">
        <f>+M14*O14</f>
        <v>0</v>
      </c>
      <c r="Q14" s="26">
        <f>IF(L14&lt;=$G$9,P14,0)</f>
        <v>0</v>
      </c>
      <c r="R14" s="26">
        <f>IF($G$9&gt;=L14,M14,0)</f>
        <v>0</v>
      </c>
      <c r="S14" s="28"/>
      <c r="T14" s="29"/>
    </row>
    <row r="15" spans="1:20" x14ac:dyDescent="0.2">
      <c r="A15" s="77"/>
      <c r="B15" s="78"/>
      <c r="C15" s="79"/>
      <c r="D15" s="79"/>
      <c r="E15" s="79"/>
      <c r="F15" s="67"/>
      <c r="G15" s="67"/>
      <c r="H15" s="68"/>
      <c r="I15" s="68"/>
      <c r="J15" s="67"/>
      <c r="K15" s="72"/>
      <c r="L15" s="72"/>
      <c r="M15" s="26"/>
      <c r="N15" s="31"/>
      <c r="O15" s="27">
        <f>IF(N15=0,0,+N15/J15)</f>
        <v>0</v>
      </c>
      <c r="P15" s="26">
        <f>+M15*O15</f>
        <v>0</v>
      </c>
      <c r="Q15" s="26">
        <f>IF(L15&lt;=$G$9,P15,0)</f>
        <v>0</v>
      </c>
      <c r="R15" s="26">
        <f>IF($G$9&gt;=L15,M15,0)</f>
        <v>0</v>
      </c>
      <c r="S15" s="28"/>
      <c r="T15" s="29"/>
    </row>
    <row r="16" spans="1:20" s="13" customFormat="1" ht="185.85" customHeight="1" x14ac:dyDescent="0.2">
      <c r="A16" s="77"/>
      <c r="B16" s="78"/>
      <c r="C16" s="79"/>
      <c r="D16" s="79"/>
      <c r="E16" s="79"/>
      <c r="F16" s="67"/>
      <c r="G16" s="67"/>
      <c r="H16" s="68"/>
      <c r="I16" s="68"/>
      <c r="J16" s="67"/>
      <c r="K16" s="72"/>
      <c r="L16" s="72"/>
      <c r="M16" s="26"/>
      <c r="N16" s="32"/>
      <c r="O16" s="27">
        <f>IF(N16=0,0,+N16/J16)</f>
        <v>0</v>
      </c>
      <c r="P16" s="26">
        <f>+M16*O16</f>
        <v>0</v>
      </c>
      <c r="Q16" s="26">
        <f>IF(L16&lt;=$G$9,P16,0)</f>
        <v>0</v>
      </c>
      <c r="R16" s="26">
        <f>IF($G$9&gt;=L16,M16,0)</f>
        <v>0</v>
      </c>
      <c r="S16" s="33"/>
      <c r="T16" s="34"/>
    </row>
    <row r="17" spans="1:256" s="13" customFormat="1" x14ac:dyDescent="0.2">
      <c r="A17" s="35" t="s">
        <v>46</v>
      </c>
      <c r="B17" s="36"/>
      <c r="C17" s="36"/>
      <c r="D17" s="36"/>
      <c r="E17" s="36"/>
      <c r="F17" s="36"/>
      <c r="G17" s="36"/>
      <c r="H17" s="36"/>
      <c r="I17" s="36"/>
      <c r="J17" s="36"/>
      <c r="K17" s="37"/>
      <c r="L17" s="36"/>
      <c r="M17" s="36"/>
      <c r="N17" s="36"/>
      <c r="O17" s="37"/>
      <c r="P17" s="38" t="e">
        <f>SUM(P13:P16)</f>
        <v>#VALUE!</v>
      </c>
      <c r="Q17" s="38" t="e">
        <f>SUM(Q13:Q16)</f>
        <v>#VALUE!</v>
      </c>
      <c r="R17" s="39">
        <f>SUM(R13:R16)</f>
        <v>0</v>
      </c>
      <c r="S17" s="40"/>
      <c r="T17" s="41"/>
      <c r="IV17"/>
    </row>
    <row r="18" spans="1:256" x14ac:dyDescent="0.2">
      <c r="A18" s="69" t="s">
        <v>47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</row>
    <row r="19" spans="1:256" x14ac:dyDescent="0.2">
      <c r="C19" s="42"/>
      <c r="D19" s="42"/>
      <c r="E19" s="42"/>
      <c r="F19" s="43"/>
      <c r="G19" s="43"/>
      <c r="H19" s="43"/>
      <c r="I19" s="43"/>
      <c r="K19" s="44"/>
      <c r="L19" s="44"/>
      <c r="N19" s="45"/>
      <c r="O19" s="40"/>
    </row>
    <row r="20" spans="1:256" ht="12.75" customHeight="1" x14ac:dyDescent="0.2">
      <c r="A20" s="70" t="s">
        <v>48</v>
      </c>
      <c r="B20" s="70"/>
      <c r="C20" s="70"/>
      <c r="D20" s="70"/>
      <c r="G20" s="71" t="s">
        <v>49</v>
      </c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</row>
    <row r="21" spans="1:256" x14ac:dyDescent="0.2">
      <c r="A21" s="46"/>
      <c r="B21" s="47"/>
      <c r="C21" s="45"/>
      <c r="D21" s="45"/>
      <c r="G21" s="62" t="s">
        <v>50</v>
      </c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</row>
    <row r="22" spans="1:256" ht="12.75" customHeight="1" x14ac:dyDescent="0.2">
      <c r="A22" s="48"/>
      <c r="B22" s="11"/>
      <c r="C22" s="65" t="s">
        <v>51</v>
      </c>
      <c r="D22" s="65"/>
      <c r="E22" s="65"/>
      <c r="G22" s="49" t="s">
        <v>52</v>
      </c>
      <c r="H22" s="45"/>
      <c r="I22" s="45"/>
      <c r="J22" s="45"/>
      <c r="K22" s="45"/>
      <c r="L22" s="45"/>
      <c r="M22" s="50"/>
      <c r="N22" s="45"/>
      <c r="O22" s="40"/>
      <c r="P22" s="40"/>
      <c r="Q22" s="40"/>
      <c r="R22" s="51"/>
      <c r="S22" s="66" t="s">
        <v>53</v>
      </c>
      <c r="T22" s="66"/>
      <c r="U22" s="52">
        <f>+R17</f>
        <v>0</v>
      </c>
    </row>
    <row r="23" spans="1:256" ht="12.75" customHeight="1" x14ac:dyDescent="0.2">
      <c r="A23" s="53"/>
      <c r="B23" s="54"/>
      <c r="C23" s="65" t="s">
        <v>54</v>
      </c>
      <c r="D23" s="65"/>
      <c r="E23" s="65"/>
      <c r="G23" s="55" t="s">
        <v>55</v>
      </c>
      <c r="N23" s="45"/>
      <c r="O23" s="40"/>
      <c r="P23" s="40"/>
      <c r="S23" s="66" t="s">
        <v>56</v>
      </c>
      <c r="T23" s="66"/>
      <c r="U23" s="52">
        <f>SUM(M13:M16)</f>
        <v>0</v>
      </c>
    </row>
    <row r="24" spans="1:256" ht="15" customHeight="1" x14ac:dyDescent="0.25">
      <c r="A24" s="56"/>
      <c r="B24" s="57"/>
      <c r="C24" s="65" t="s">
        <v>57</v>
      </c>
      <c r="D24" s="65"/>
      <c r="E24" s="65"/>
      <c r="G24" s="49" t="s">
        <v>58</v>
      </c>
      <c r="H24" s="45"/>
      <c r="I24" s="45"/>
      <c r="J24" s="45"/>
      <c r="K24" s="45"/>
      <c r="L24" s="45"/>
      <c r="M24" s="50"/>
      <c r="N24" s="45"/>
      <c r="O24" s="40"/>
      <c r="P24" s="40"/>
      <c r="Q24" s="40"/>
      <c r="R24" s="51"/>
      <c r="S24" s="66" t="s">
        <v>59</v>
      </c>
      <c r="T24" s="66"/>
      <c r="U24" s="58" t="e">
        <f>IF(Q17=0,0,+Q17/U22)</f>
        <v>#VALUE!</v>
      </c>
    </row>
    <row r="25" spans="1:256" ht="12.75" customHeight="1" x14ac:dyDescent="0.2">
      <c r="A25" s="59"/>
      <c r="B25" s="60"/>
      <c r="C25" s="65" t="s">
        <v>60</v>
      </c>
      <c r="D25" s="65"/>
      <c r="E25" s="65"/>
      <c r="G25" s="49" t="s">
        <v>61</v>
      </c>
      <c r="H25" s="45"/>
      <c r="I25" s="45"/>
      <c r="J25" s="45"/>
      <c r="K25" s="45"/>
      <c r="L25" s="45"/>
      <c r="M25" s="50"/>
      <c r="N25" s="45"/>
      <c r="O25" s="40"/>
      <c r="P25" s="40"/>
      <c r="Q25" s="40"/>
      <c r="R25" s="51"/>
      <c r="S25" s="66" t="s">
        <v>62</v>
      </c>
      <c r="T25" s="66"/>
      <c r="U25" s="58" t="e">
        <f>IF(P17=0,0,+P17/U23)</f>
        <v>#VALUE!</v>
      </c>
    </row>
  </sheetData>
  <pageMargins left="0.78749999999999998" right="0.78749999999999998" top="1.0527777777777778" bottom="1.0527777777777778" header="0.78749999999999998" footer="0.78749999999999998"/>
  <pageSetup paperSize="5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MEJORAM RES 5872 07</vt:lpstr>
      <vt:lpstr>SEGUIMIENTO PL MEJ RES 5872 07</vt:lpstr>
      <vt:lpstr>'PLAN MEJORAM RES 5872 07'!Área_de_impresión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EliteDesk</dc:creator>
  <cp:lastModifiedBy>EliteDesk</cp:lastModifiedBy>
  <cp:lastPrinted>2018-08-23T23:07:43Z</cp:lastPrinted>
  <dcterms:created xsi:type="dcterms:W3CDTF">2017-08-10T15:44:05Z</dcterms:created>
  <dcterms:modified xsi:type="dcterms:W3CDTF">2018-08-27T16:13:33Z</dcterms:modified>
</cp:coreProperties>
</file>